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26" documentId="120_S{2AC9BD13-BADA-5192-A53E-5A8FF88502F6}" xr6:coauthVersionLast="47" xr6:coauthVersionMax="47" xr10:uidLastSave="{3C33AC55-26E1-404C-8646-52A30234848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<sst xmlns="http://schemas.openxmlformats.org/spreadsheetml/2006/main" count="180296" uniqueCount="39134">
  <si>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</si>
  <si>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</si>
  <si>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</si>
  <si>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</si>
  <si>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</si>
  <si>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</si>
  <si>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</si>
  <si>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</si>
  <si>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</si>
  <si>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</si>
  <si>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</si>
  <si>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</si>
  <si>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</si>
  <si>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</si>
  <si>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</si>
  <si>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</si>
  <si>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</si>
  <si>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</si>
  <si>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</si>
  <si>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</si>
  <si>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</si>
  <si>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</si>
  <si>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</si>
  <si>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</si>
  <si>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</si>
  <si>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</si>
  <si>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</si>
  <si>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</si>
  <si>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</si>
  <si>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</si>
  <si>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</si>
  <si>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</si>
  <si>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</si>
  <si>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</si>
  <si>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</si>
  <si>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</si>
  <si>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</si>
  <si>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</si>
  <si>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</si>
  <si>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</si>
  <si>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</si>
  <si>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</si>
  <si>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</si>
  <si>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</si>
  <si>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</si>
  <si>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</si>
  <si>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</si>
  <si>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</si>
  <si>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</si>
  <si>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</si>
  <si>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</si>
  <si>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</si>
  <si>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</si>
  <si>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</si>
  <si>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</si>
  <si>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</si>
  <si>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</si>
  <si>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</si>
  <si>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</si>
  <si>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</si>
  <si>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</si>
  <si>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</si>
  <si>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</si>
  <si>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</si>
  <si>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</si>
  <si>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</si>
  <si>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</si>
  <si>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</si>
  <si>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</si>
  <si>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</si>
  <si>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</si>
  <si>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</si>
  <si>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</si>
  <si>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</si>
  <si>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</si>
  <si>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</si>
  <si>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</si>
  <si>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</si>
  <si>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</si>
  <si>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</si>
  <si>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</si>
  <si>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</si>
  <si>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</si>
  <si>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</si>
  <si>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</si>
  <si>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</si>
  <si>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</si>
  <si>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</si>
  <si>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</si>
  <si>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</si>
  <si>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</si>
  <si>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</si>
  <si>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</si>
  <si>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</si>
  <si>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</si>
  <si>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</si>
  <si>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</si>
  <si>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</si>
  <si>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</si>
  <si>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</si>
  <si>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</si>
  <si>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</si>
  <si>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</si>
  <si>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</si>
  <si>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</si>
  <si>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</si>
  <si>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</si>
  <si>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</si>
  <si>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</si>
  <si>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</si>
  <si>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</si>
  <si>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</si>
  <si>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</si>
  <si>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</si>
  <si>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</si>
  <si>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</si>
  <si>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</si>
  <si>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</si>
  <si>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</si>
  <si>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</si>
  <si>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</si>
  <si>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</si>
  <si>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</si>
  <si>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</si>
  <si>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</si>
  <si>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</si>
  <si>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</si>
  <si>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</si>
  <si>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</si>
  <si>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</si>
  <si>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</si>
  <si>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</si>
  <si>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</si>
  <si>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</si>
  <si>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</si>
  <si>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</si>
  <si>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</si>
  <si>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</si>
  <si>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</si>
  <si>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</si>
  <si>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</si>
  <si>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</si>
  <si>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</si>
  <si>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</si>
  <si>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</si>
  <si>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</si>
  <si>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</si>
  <si>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</si>
  <si>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</si>
  <si>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</si>
  <si>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</si>
  <si>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</si>
  <si>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</si>
  <si>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</si>
  <si>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</si>
  <si>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</si>
  <si>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</si>
  <si>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</si>
  <si>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</si>
  <si>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</si>
  <si>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</si>
  <si>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</si>
  <si>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</si>
  <si>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</si>
  <si>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</si>
  <si>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</si>
  <si>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</si>
  <si>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</si>
  <si>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</si>
  <si>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</si>
  <si>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</si>
  <si>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</si>
  <si>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</si>
  <si>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</si>
  <si>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</si>
  <si>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</si>
  <si>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</si>
  <si>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</si>
  <si>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</si>
  <si>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</si>
  <si>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</si>
  <si>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</si>
  <si>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</si>
  <si>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</si>
  <si>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</si>
  <si>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</si>
  <si>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</si>
  <si>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</si>
  <si>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</si>
  <si>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</si>
  <si>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</si>
  <si>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</si>
  <si>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</si>
  <si>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</si>
  <si>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</si>
  <si>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</si>
  <si>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</si>
  <si>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</si>
  <si>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</si>
  <si>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</si>
  <si>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</si>
  <si>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</si>
  <si>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</si>
  <si>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</si>
  <si>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</si>
  <si>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</si>
  <si>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</si>
  <si>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</si>
  <si>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</si>
  <si>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</si>
  <si>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</si>
  <si>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</si>
  <si>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</si>
  <si>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</si>
  <si>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</si>
  <si>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</si>
  <si>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</si>
  <si>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</si>
  <si>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</si>
  <si>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</si>
  <si>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</si>
  <si>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</si>
  <si>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</si>
  <si>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</si>
  <si>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</si>
  <si>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</si>
  <si>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</si>
  <si>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</si>
  <si>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</si>
  <si>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</si>
  <si>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</si>
  <si>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</si>
  <si>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</si>
  <si>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</si>
  <si>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</si>
  <si>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</si>
  <si>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</si>
  <si>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</si>
  <si>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</si>
  <si>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</si>
  <si>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</si>
  <si>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</si>
  <si>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</si>
  <si>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</si>
  <si>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</si>
  <si>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</si>
  <si>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</si>
  <si>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</si>
  <si>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</si>
  <si>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</si>
  <si>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</si>
  <si>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</si>
  <si>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</si>
  <si>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</si>
  <si>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</si>
  <si>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</si>
  <si>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</si>
  <si>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</si>
  <si>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</si>
  <si>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</si>
  <si>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</si>
  <si>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</si>
  <si>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</si>
  <si>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</si>
  <si>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</si>
  <si>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</si>
  <si>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</si>
  <si>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</si>
  <si>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</si>
  <si>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</si>
  <si>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</si>
  <si>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</si>
  <si>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</si>
  <si>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</si>
  <si>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</si>
  <si>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</si>
  <si>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</si>
  <si>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</si>
  <si>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</si>
  <si>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</si>
  <si>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</si>
  <si>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</si>
  <si>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</si>
  <si>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</si>
  <si>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</si>
  <si>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</si>
  <si>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</si>
  <si>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</si>
  <si>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</si>
  <si>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</si>
  <si>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</si>
  <si>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</si>
  <si>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</si>
  <si>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</si>
  <si>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</si>
  <si>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</si>
  <si>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</si>
  <si>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</si>
  <si>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</si>
  <si>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</si>
  <si>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</si>
  <si>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</si>
  <si>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</si>
  <si>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</si>
  <si>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</si>
  <si>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</si>
  <si>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</si>
  <si>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</si>
  <si>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</si>
  <si>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</si>
  <si>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</si>
  <si>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</si>
  <si>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</si>
  <si>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</si>
  <si>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</si>
  <si>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</si>
  <si>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</si>
  <si>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</si>
  <si>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</si>
  <si>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</si>
  <si>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</si>
  <si>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</si>
  <si>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</si>
  <si>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</si>
  <si>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</si>
  <si>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</si>
  <si>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</si>
  <si>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</si>
  <si>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</si>
  <si>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</si>
  <si>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</si>
  <si>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</si>
  <si>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</si>
  <si>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</si>
  <si>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</si>
  <si>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</si>
  <si>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</si>
  <si>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</si>
  <si>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</si>
  <si>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</si>
  <si>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</si>
  <si>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</si>
  <si>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</si>
  <si>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</si>
  <si>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</si>
  <si>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</si>
  <si>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</si>
  <si>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</si>
  <si>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</si>
  <si>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</si>
  <si>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</si>
  <si>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</si>
  <si>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</si>
  <si>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</si>
  <si>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</si>
  <si>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</si>
  <si>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</si>
  <si>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</si>
  <si>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</si>
  <si>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</si>
  <si>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</si>
  <si>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</si>
  <si>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</si>
  <si>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</si>
  <si>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</si>
  <si>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</si>
  <si>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</si>
  <si>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</si>
  <si>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</si>
  <si>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</si>
  <si>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</si>
  <si>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</si>
  <si>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</si>
  <si>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</si>
  <si>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</si>
  <si>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</si>
  <si>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</si>
  <si>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</si>
  <si>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</si>
  <si>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</si>
  <si>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</si>
  <si>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</si>
  <si>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</si>
  <si>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</si>
  <si>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</si>
  <si>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</si>
  <si>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</si>
  <si>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</si>
  <si>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</si>
  <si>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</si>
  <si>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</si>
  <si>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</si>
  <si>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</si>
  <si>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</si>
  <si>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</si>
  <si>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</si>
  <si>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</si>
  <si>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</si>
  <si>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</si>
  <si>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</si>
  <si>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</si>
  <si>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</si>
  <si>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</si>
  <si>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</si>
  <si>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</si>
  <si>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</si>
  <si>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</si>
  <si>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</si>
  <si>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</si>
  <si>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</si>
  <si>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</si>
  <si>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</si>
  <si>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</si>
  <si>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</si>
  <si>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</si>
  <si>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</si>
  <si>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</si>
  <si>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</si>
  <si>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</si>
  <si>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</si>
  <si>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</si>
  <si>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</si>
  <si>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</si>
  <si>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</si>
  <si>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</si>
  <si>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</si>
  <si>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</si>
  <si>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</si>
  <si>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</si>
  <si>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</si>
  <si>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</si>
  <si>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</si>
  <si>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</si>
  <si>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</si>
  <si>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</si>
  <si>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</si>
  <si>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</si>
  <si>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</si>
  <si>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</si>
  <si>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</si>
  <si>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</si>
  <si>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</si>
  <si>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</si>
  <si>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</si>
  <si>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</si>
  <si>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</si>
  <si>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</si>
  <si>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</si>
  <si>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</si>
  <si>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</si>
  <si>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</si>
  <si>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</si>
  <si>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</si>
  <si>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</si>
  <si>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</si>
  <si>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</si>
  <si>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</si>
  <si>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</si>
  <si>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</si>
  <si>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</si>
  <si>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</si>
  <si>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</si>
  <si>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</si>
  <si>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</si>
  <si>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</si>
  <si>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</si>
  <si>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</si>
  <si>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</si>
  <si>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</si>
  <si>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</si>
  <si>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</si>
  <si>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</si>
  <si>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</si>
  <si>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</si>
  <si>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</si>
  <si>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</si>
  <si>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</si>
  <si>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</si>
  <si>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</si>
  <si>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</si>
  <si>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</si>
  <si>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</si>
  <si>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</si>
  <si>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</si>
  <si>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</si>
  <si>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</si>
  <si>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</si>
  <si>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</si>
  <si>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</si>
  <si>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</si>
  <si>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</si>
  <si>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</si>
  <si>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</si>
  <si>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</si>
  <si>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</si>
  <si>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</si>
  <si>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</si>
  <si>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</si>
  <si>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</si>
  <si>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</si>
  <si>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</si>
  <si>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</si>
  <si>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</si>
  <si>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</si>
  <si>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</si>
  <si>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</si>
  <si>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</si>
  <si>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</si>
  <si>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</si>
  <si>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</si>
  <si>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</si>
  <si>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</si>
  <si>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</si>
  <si>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</si>
  <si>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</si>
  <si>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</si>
  <si>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</si>
  <si>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</si>
  <si>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</si>
  <si>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</si>
  <si>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</si>
  <si>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</si>
  <si>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</si>
  <si>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</si>
  <si>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</si>
  <si>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</si>
  <si>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</si>
  <si>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</si>
  <si>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</si>
  <si>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</si>
  <si>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</si>
  <si>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</si>
  <si>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</si>
  <si>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</si>
  <si>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</si>
  <si>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</si>
  <si>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</si>
  <si>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</si>
  <si>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</si>
  <si>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</si>
  <si>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</si>
  <si>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</si>
  <si>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</si>
  <si>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</si>
  <si>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</si>
  <si>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</si>
  <si>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</si>
  <si>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</si>
  <si>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</si>
  <si>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</si>
  <si>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</si>
  <si>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</si>
  <si>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</si>
  <si>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</si>
  <si>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</si>
  <si>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</si>
  <si>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</si>
  <si>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</si>
  <si>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</si>
  <si>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</si>
  <si>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</si>
  <si>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</si>
  <si>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</si>
  <si>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</si>
  <si>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</si>
  <si>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</si>
  <si>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</si>
  <si>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</si>
  <si>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</si>
  <si>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</si>
  <si>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</si>
  <si>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</si>
  <si>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</si>
  <si>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</si>
  <si>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</si>
  <si>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</si>
  <si>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</si>
  <si>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</si>
  <si>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</si>
  <si>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</si>
  <si>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</si>
  <si>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</si>
  <si>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</si>
  <si>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</si>
  <si>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</si>
  <si>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</si>
  <si>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</si>
  <si>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</si>
  <si>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</si>
  <si>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</si>
  <si>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</si>
  <si>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</si>
  <si>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</si>
  <si>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</si>
  <si>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</si>
  <si>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</si>
  <si>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</si>
  <si>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</si>
  <si>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</si>
  <si>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</si>
  <si>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</si>
  <si>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</si>
  <si>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</si>
  <si>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</si>
  <si>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</si>
  <si>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</si>
  <si>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</si>
  <si>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</si>
  <si>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</si>
  <si>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</si>
  <si>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</si>
  <si>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</si>
  <si>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</si>
  <si>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</si>
  <si>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</si>
  <si>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</si>
  <si>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</si>
  <si>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</si>
  <si>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</si>
  <si>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</si>
  <si>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</si>
  <si>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</si>
  <si>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</si>
  <si>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</si>
  <si>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</si>
  <si>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</si>
  <si>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</si>
  <si>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</si>
  <si>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</si>
  <si>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</si>
  <si>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</si>
  <si>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</si>
  <si>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</si>
  <si>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</si>
  <si>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</si>
  <si>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</si>
  <si>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</si>
  <si>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</si>
  <si>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</si>
  <si>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</si>
  <si>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</si>
  <si>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</si>
  <si>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</si>
  <si>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</si>
  <si>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</si>
  <si>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</si>
  <si>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</si>
  <si>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</si>
  <si>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</si>
  <si>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</si>
  <si>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</si>
  <si>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</si>
  <si>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</si>
  <si>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</si>
  <si>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</si>
  <si>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</si>
  <si>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</si>
  <si>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</si>
  <si>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</si>
  <si>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</si>
  <si>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</si>
  <si>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</si>
  <si>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</si>
  <si>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</si>
  <si>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</si>
  <si>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</si>
  <si>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</si>
  <si>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</si>
  <si>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</si>
  <si>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</si>
  <si>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</si>
  <si>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</si>
  <si>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</si>
  <si>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</si>
  <si>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</si>
  <si>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</si>
  <si>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</si>
  <si>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</si>
  <si>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</si>
  <si>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</si>
  <si>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</si>
  <si>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</si>
  <si>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</si>
  <si>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</si>
  <si>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</si>
  <si>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</si>
  <si>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</si>
  <si>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</si>
  <si>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</si>
  <si>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</si>
  <si>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</si>
  <si>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</si>
  <si>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</si>
  <si>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</si>
  <si>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</si>
  <si>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</si>
  <si>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</si>
  <si>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</si>
  <si>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</si>
  <si>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</si>
  <si>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</si>
  <si>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</si>
  <si>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</si>
  <si>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</si>
  <si>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</si>
  <si>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</si>
  <si>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</si>
  <si>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</si>
  <si>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</si>
  <si>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</si>
  <si>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</si>
  <si>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</si>
  <si>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</si>
  <si>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</si>
  <si>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</si>
  <si>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</si>
  <si>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</si>
  <si>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</si>
  <si>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</si>
  <si>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</si>
  <si>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</si>
  <si>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</si>
  <si>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</si>
  <si>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</si>
  <si>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</si>
  <si>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</si>
  <si>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</si>
  <si>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</si>
  <si>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</si>
  <si>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</si>
  <si>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</si>
  <si>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</si>
  <si>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</si>
  <si>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</si>
  <si>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</si>
  <si>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</si>
  <si>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</si>
  <si>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</si>
  <si>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</si>
  <si>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</si>
  <si>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</si>
  <si>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</si>
  <si>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</si>
  <si>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</si>
  <si>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</si>
  <si>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</si>
  <si>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</si>
  <si>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</si>
  <si>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</si>
  <si>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</si>
  <si>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</si>
  <si>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</si>
  <si>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</si>
  <si>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</si>
  <si>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</si>
  <si>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</si>
  <si>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</si>
  <si>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</si>
  <si>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</si>
  <si>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</si>
  <si>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</si>
  <si>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</si>
  <si>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</si>
  <si>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</si>
  <si>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</si>
  <si>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</si>
  <si>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</si>
  <si>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</si>
  <si>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</si>
  <si>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</si>
  <si>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</si>
  <si>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</si>
  <si>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</si>
  <si>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</si>
  <si>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</si>
  <si>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</si>
  <si>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</si>
  <si>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</si>
  <si>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</si>
  <si>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</si>
  <si>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</si>
  <si>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</si>
  <si>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</si>
  <si>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</si>
  <si>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</si>
  <si>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</si>
  <si>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</si>
  <si>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</si>
  <si>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</si>
  <si>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</si>
  <si>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</si>
  <si>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</si>
  <si>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</si>
  <si>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</si>
  <si>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</si>
  <si>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</si>
  <si>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</si>
  <si>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</si>
  <si>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</si>
  <si>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</si>
  <si>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</si>
  <si>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</si>
  <si>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</si>
  <si>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</si>
  <si>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</si>
  <si>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</si>
  <si>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</si>
  <si>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</si>
  <si>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</si>
  <si>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</si>
  <si>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</si>
  <si>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</si>
  <si>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</si>
  <si>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</si>
  <si>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</si>
  <si>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</si>
  <si>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</si>
  <si>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</si>
  <si>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</si>
  <si>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</si>
  <si>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</si>
  <si>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</si>
  <si>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</si>
  <si>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</si>
  <si>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</si>
  <si>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</si>
  <si>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</si>
  <si>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</si>
  <si>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</si>
  <si>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</si>
  <si>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</si>
  <si>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</si>
  <si>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</si>
  <si>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</si>
  <si>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</si>
  <si>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</si>
  <si>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</si>
  <si>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</si>
  <si>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</si>
  <si>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</si>
  <si>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</si>
  <si>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</si>
  <si>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</si>
  <si>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</si>
  <si>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</si>
  <si>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</si>
  <si>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</si>
  <si>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</si>
  <si>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</si>
  <si>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</si>
  <si>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</si>
  <si>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</si>
  <si>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</si>
  <si>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</si>
  <si>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</si>
  <si>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</si>
  <si>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</si>
  <si>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</si>
  <si>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</si>
  <si>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</si>
  <si>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</si>
  <si>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</si>
  <si>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</si>
  <si>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</si>
  <si>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</si>
  <si>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</si>
  <si>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</si>
  <si>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</si>
  <si>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</si>
  <si>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</si>
  <si>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</si>
  <si>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</si>
  <si>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</si>
  <si>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</si>
  <si>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</si>
  <si>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</si>
  <si>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</si>
  <si>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</si>
  <si>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</si>
  <si>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</si>
  <si>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</si>
  <si>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</si>
  <si>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</si>
  <si>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</si>
  <si>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</si>
  <si>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</si>
  <si>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</si>
  <si>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</si>
  <si>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</si>
  <si>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</si>
  <si>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</si>
  <si>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</si>
  <si>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</si>
  <si>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</si>
  <si>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</si>
  <si>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</si>
  <si>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</si>
  <si>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</si>
  <si>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</si>
  <si>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</si>
  <si>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</si>
  <si>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</si>
  <si>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</si>
  <si>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</si>
  <si>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</si>
  <si>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</si>
  <si>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</si>
  <si>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</si>
  <si>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</si>
  <si>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</si>
  <si>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</si>
  <si>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</si>
  <si>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</si>
  <si>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</si>
  <si>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</si>
  <si>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</si>
  <si>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</si>
  <si>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</si>
  <si>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</si>
  <si>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</si>
  <si>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</si>
  <si>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</si>
  <si>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</si>
  <si>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</si>
  <si>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</si>
  <si>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</si>
  <si>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</si>
  <si>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</si>
  <si>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</si>
  <si>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</si>
  <si>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</si>
  <si>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</si>
  <si>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</si>
  <si>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</si>
  <si>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</si>
  <si>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</si>
  <si>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</si>
  <si>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</si>
  <si>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</si>
  <si>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</si>
  <si>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</si>
  <si>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</si>
  <si>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</si>
  <si>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</si>
  <si>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</si>
  <si>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</si>
  <si>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</si>
  <si>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</si>
  <si>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</si>
  <si>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</si>
  <si>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</si>
  <si>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</si>
  <si>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</si>
  <si>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</si>
  <si>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</si>
  <si>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</si>
  <si>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</si>
  <si>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</si>
  <si>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</si>
  <si>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</si>
  <si>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</si>
  <si>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</si>
  <si>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</si>
  <si>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</si>
  <si>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</si>
  <si>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</si>
  <si>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</si>
  <si>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</si>
  <si>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</si>
  <si>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</si>
  <si>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</si>
  <si>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</si>
  <si>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</si>
  <si>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</si>
  <si>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</si>
  <si>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</si>
  <si>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</si>
  <si>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</si>
  <si>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</si>
  <si>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</si>
  <si>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</si>
  <si>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</si>
  <si>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</si>
  <si>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</si>
  <si>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</si>
  <si>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</si>
  <si>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</si>
  <si>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</si>
  <si>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</si>
  <si>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</si>
  <si>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</si>
  <si>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</si>
  <si>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</si>
  <si>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</si>
  <si>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</si>
  <si>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</si>
  <si>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</si>
  <si>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</si>
  <si>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</si>
  <si>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</si>
  <si>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</si>
  <si>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</si>
  <si>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</si>
  <si>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</si>
  <si>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</si>
  <si>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</si>
  <si>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</si>
  <si>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</si>
  <si>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</si>
  <si>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</si>
  <si>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</si>
  <si>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</si>
  <si>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</si>
  <si>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</si>
  <si>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</si>
  <si>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</si>
  <si>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</si>
  <si>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</si>
  <si>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</si>
  <si>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</si>
  <si>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</si>
  <si>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</si>
  <si>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</si>
  <si>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</si>
  <si>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</si>
  <si>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</si>
  <si>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</si>
  <si>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</si>
  <si>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</si>
  <si>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</si>
  <si>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</si>
  <si>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</si>
  <si>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</si>
  <si>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</si>
  <si>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</si>
  <si>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</si>
  <si>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</si>
  <si>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</si>
  <si>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</si>
  <si>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</si>
  <si>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</si>
  <si>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</si>
  <si>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</si>
  <si>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</si>
  <si>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</si>
  <si>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</si>
  <si>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</si>
  <si>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</si>
  <si>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</si>
  <si>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</si>
  <si>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</si>
  <si>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</si>
  <si>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</si>
  <si>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</si>
  <si>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</si>
  <si>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</si>
  <si>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</si>
  <si>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</si>
  <si>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</si>
  <si>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</si>
  <si>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</si>
  <si>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</si>
  <si>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</si>
  <si>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</si>
  <si>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</si>
  <si>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</si>
  <si>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</si>
  <si>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</si>
  <si>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</si>
  <si>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</si>
  <si>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</si>
  <si>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</si>
  <si>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</si>
  <si>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</si>
  <si>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</si>
  <si>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</si>
  <si>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</si>
  <si>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</si>
  <si>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</si>
  <si>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</si>
  <si>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</si>
  <si>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</si>
  <si>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</si>
  <si>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</si>
  <si>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</si>
  <si>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</si>
  <si>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</si>
  <si>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</si>
  <si>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</si>
  <si>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</si>
  <si>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</si>
  <si>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</si>
  <si>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</si>
  <si>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</si>
  <si>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</si>
  <si>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</si>
  <si>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</si>
  <si>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</si>
  <si>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</si>
  <si>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</si>
  <si>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</si>
  <si>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</si>
  <si>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</si>
  <si>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</si>
  <si>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</si>
  <si>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</si>
  <si>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</si>
  <si>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</si>
  <si>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</si>
  <si>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</si>
  <si>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</si>
  <si>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</si>
  <si>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</si>
  <si>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</si>
  <si>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</si>
  <si>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</si>
  <si>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</si>
  <si>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</si>
  <si>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</si>
  <si>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</si>
  <si>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</si>
  <si>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</si>
  <si>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</si>
  <si>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</si>
  <si>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</si>
  <si>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</si>
  <si>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</si>
  <si>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</si>
  <si>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</si>
  <si>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</si>
  <si>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</si>
  <si>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</si>
  <si>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</si>
  <si>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</si>
  <si>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</si>
  <si>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</si>
  <si>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</si>
  <si>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</si>
  <si>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</si>
  <si>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</si>
  <si>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</si>
  <si>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</si>
  <si>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</si>
  <si>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</si>
  <si>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</si>
  <si>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</si>
  <si>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</si>
  <si>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</si>
  <si>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</si>
  <si>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</si>
  <si>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</si>
  <si>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</si>
  <si>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</si>
  <si>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</si>
  <si>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</si>
  <si>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</si>
  <si>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</si>
  <si>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</si>
  <si>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</si>
  <si>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</si>
  <si>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</si>
  <si>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</si>
  <si>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</si>
  <si>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</si>
  <si>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</si>
  <si>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</si>
  <si>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</si>
  <si>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</si>
  <si>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</si>
  <si>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</si>
  <si>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</si>
  <si>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</si>
  <si>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</si>
  <si>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</si>
  <si>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</si>
  <si>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</si>
  <si>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</si>
  <si>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</si>
  <si>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</si>
  <si>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</si>
  <si>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</si>
  <si>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</si>
  <si>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</si>
  <si>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</si>
  <si>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</si>
  <si>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</si>
  <si>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</si>
  <si>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</si>
  <si>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</si>
  <si>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</si>
  <si>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</si>
  <si>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</si>
  <si>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</si>
  <si>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</si>
  <si>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</si>
  <si>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</si>
  <si>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</si>
  <si>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</si>
  <si>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</si>
  <si>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</si>
  <si>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</si>
  <si>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</si>
  <si>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</si>
  <si>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</si>
  <si>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</si>
  <si>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</si>
  <si>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</si>
  <si>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</si>
  <si>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</si>
  <si>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</si>
  <si>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</si>
  <si>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</si>
  <si>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</si>
  <si>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</si>
  <si>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</si>
  <si>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</si>
  <si>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</si>
  <si>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</si>
  <si>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</si>
  <si>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</si>
  <si>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</si>
  <si>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</si>
  <si>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</si>
  <si>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</si>
  <si>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</si>
  <si>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</si>
  <si>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</si>
  <si>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</si>
  <si>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</si>
  <si>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</si>
  <si>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</si>
  <si>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</si>
  <si>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</si>
  <si>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</si>
  <si>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</si>
  <si>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</si>
  <si>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</si>
  <si>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</si>
  <si>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</si>
  <si>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</si>
  <si>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</si>
  <si>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</si>
  <si>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</si>
  <si>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</si>
  <si>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</si>
  <si>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</si>
  <si>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</si>
  <si>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</si>
  <si>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</si>
  <si>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</si>
  <si>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</si>
  <si>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</si>
  <si>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</si>
  <si>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</si>
  <si>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</si>
  <si>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</si>
  <si>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</si>
  <si>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</si>
  <si>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</si>
  <si>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</si>
  <si>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</si>
  <si>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</si>
  <si>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</si>
  <si>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</si>
  <si>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</si>
  <si>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</si>
  <si>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</si>
  <si>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</si>
  <si>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</si>
  <si>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</si>
  <si>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</si>
  <si>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</si>
  <si>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</si>
  <si>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</si>
  <si>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</si>
  <si>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</si>
  <si>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</si>
  <si>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</si>
  <si>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</si>
  <si>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</si>
  <si>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</si>
  <si>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</si>
  <si>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</si>
  <si>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</si>
  <si>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</si>
  <si>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</si>
  <si>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</si>
  <si>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</si>
  <si>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</si>
  <si>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</si>
  <si>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</si>
  <si>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</si>
  <si>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</si>
  <si>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</si>
  <si>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</si>
  <si>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</si>
  <si>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</si>
  <si>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</si>
  <si>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</si>
  <si>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</si>
  <si>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</si>
  <si>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</si>
  <si>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</si>
  <si>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</si>
  <si>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</si>
  <si>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</si>
  <si>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</si>
  <si>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</si>
  <si>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</si>
  <si>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</si>
  <si>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</si>
  <si>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</si>
  <si>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</si>
  <si>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</si>
  <si>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</si>
  <si>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</si>
  <si>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</si>
  <si>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</si>
  <si>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</si>
  <si>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</si>
  <si>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</si>
  <si>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</si>
  <si>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</si>
  <si>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</si>
  <si>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</si>
  <si>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</si>
  <si>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</si>
  <si>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</si>
  <si>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</si>
  <si>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</si>
  <si>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</si>
  <si>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</si>
  <si>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</si>
  <si>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</si>
  <si>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</si>
  <si>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</si>
  <si>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</si>
  <si>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</si>
  <si>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</si>
  <si>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</si>
  <si>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</si>
  <si>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</si>
  <si>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</si>
  <si>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</si>
  <si>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</si>
  <si>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</si>
  <si>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</si>
  <si>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</si>
  <si>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</si>
  <si>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</si>
  <si>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</si>
  <si>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</si>
  <si>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</si>
  <si>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</si>
  <si>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</si>
  <si>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</si>
  <si>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</si>
  <si>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</si>
  <si>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</si>
  <si>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</si>
  <si>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</si>
  <si>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</si>
  <si>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</si>
  <si>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</si>
  <si>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</si>
  <si>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</si>
  <si>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</si>
  <si>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</si>
  <si>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</si>
  <si>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</si>
  <si>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</si>
  <si>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</si>
  <si>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</si>
  <si>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</si>
  <si>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</si>
  <si>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</si>
  <si>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</si>
  <si>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</si>
  <si>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</si>
  <si>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</si>
  <si>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</si>
  <si>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</si>
  <si>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</si>
  <si>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</si>
  <si>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</si>
  <si>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</si>
  <si>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</si>
  <si>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</si>
  <si>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</si>
  <si>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</si>
  <si>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</si>
  <si>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</si>
  <si>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</si>
  <si>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</si>
  <si>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</si>
  <si>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</si>
  <si>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</si>
  <si>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</si>
  <si>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</si>
  <si>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</si>
  <si>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</si>
  <si>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</si>
  <si>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</si>
  <si>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</si>
  <si>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</si>
  <si>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</si>
  <si>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</si>
  <si>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</si>
  <si>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</si>
  <si>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</si>
  <si>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</si>
  <si>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</si>
  <si>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</si>
  <si>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</si>
  <si>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</si>
  <si>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</si>
  <si>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</si>
  <si>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</si>
  <si>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</si>
  <si>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</si>
  <si>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</si>
  <si>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</si>
  <si>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</si>
  <si>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</si>
  <si>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</si>
  <si>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</si>
  <si>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</si>
  <si>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</si>
  <si>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</si>
  <si>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</si>
  <si>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</si>
  <si>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</si>
  <si>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</si>
  <si>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</si>
  <si>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</si>
  <si>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</si>
  <si>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</si>
  <si>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</si>
  <si>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</si>
  <si>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</si>
  <si>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</si>
  <si>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</si>
  <si>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</si>
  <si>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</si>
  <si>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</si>
  <si>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</si>
  <si>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</si>
  <si>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</si>
  <si>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</si>
  <si>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</si>
  <si>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</si>
  <si>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</si>
  <si>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</si>
  <si>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</si>
  <si>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</si>
  <si>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</si>
  <si>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</si>
  <si>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</si>
  <si>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</si>
  <si>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</si>
  <si>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</si>
  <si>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</si>
  <si>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</si>
  <si>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</si>
  <si>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</si>
  <si>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</si>
  <si>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</si>
  <si>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</si>
  <si>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</si>
  <si>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</si>
  <si>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</si>
  <si>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</si>
  <si>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</si>
  <si>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</si>
  <si>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</si>
  <si>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</si>
  <si>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</si>
  <si>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</si>
  <si>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</si>
  <si>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</si>
  <si>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</si>
  <si>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</si>
  <si>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</si>
  <si>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</si>
  <si>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</si>
  <si>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</si>
  <si>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</si>
  <si>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</si>
  <si>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</si>
  <si>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</si>
  <si>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</si>
  <si>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</si>
  <si>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</si>
  <si>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</si>
  <si>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</si>
  <si>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</si>
  <si>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</si>
  <si>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</si>
  <si>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</si>
  <si>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</si>
  <si>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</si>
  <si>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</si>
  <si>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</si>
  <si>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</si>
  <si>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</si>
  <si>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</si>
  <si>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</si>
  <si>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</si>
  <si>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</si>
  <si>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</si>
  <si>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</si>
  <si>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</si>
  <si>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</si>
  <si>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</si>
  <si>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</si>
  <si>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</si>
  <si>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</si>
  <si>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</si>
  <si>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</si>
  <si>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</si>
  <si>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</si>
  <si>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</si>
  <si>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</si>
  <si>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</si>
  <si>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</si>
  <si>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</si>
  <si>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</si>
  <si>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</si>
  <si>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</si>
  <si>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</si>
  <si>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</si>
  <si>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</si>
  <si>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</si>
  <si>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</si>
  <si>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</si>
  <si>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</si>
  <si>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</si>
  <si>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</si>
  <si>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</si>
  <si>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</si>
  <si>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</si>
  <si>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</si>
  <si>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</si>
  <si>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</si>
  <si>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</si>
  <si>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</si>
  <si>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</si>
  <si>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</si>
  <si>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</si>
  <si>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</si>
  <si>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</si>
  <si>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</si>
  <si>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</si>
  <si>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</si>
  <si>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</si>
  <si>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</si>
  <si>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</si>
  <si>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</si>
  <si>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</si>
  <si>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</si>
  <si>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</si>
  <si>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</si>
  <si>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</si>
  <si>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</si>
  <si>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</si>
  <si>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</si>
  <si>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</si>
  <si>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</si>
  <si>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</si>
  <si>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</si>
  <si>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</si>
  <si>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</si>
  <si>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</si>
  <si>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</si>
  <si>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</si>
  <si>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</si>
  <si>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</si>
  <si>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</si>
  <si>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</si>
  <si>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</si>
  <si>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</si>
  <si>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</si>
  <si>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</si>
  <si>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</si>
  <si>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</si>
  <si>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</si>
  <si>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</si>
  <si>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</si>
  <si>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</si>
  <si>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</si>
  <si>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</si>
  <si>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</si>
  <si>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</si>
  <si>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</si>
  <si>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</si>
  <si>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</si>
  <si>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</si>
  <si>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</si>
  <si>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</si>
  <si>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</si>
  <si>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</si>
  <si>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</si>
  <si>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</si>
  <si>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</si>
  <si>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</si>
  <si>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</si>
  <si>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</si>
  <si>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</si>
  <si>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</si>
  <si>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</si>
  <si>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</si>
  <si>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</si>
  <si>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</si>
  <si>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</si>
  <si>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</si>
  <si>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</si>
  <si>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</si>
  <si>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</si>
  <si>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</si>
  <si>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</si>
  <si>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</si>
  <si>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</si>
  <si>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</si>
  <si>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</si>
  <si>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</si>
  <si>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</si>
  <si>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</si>
  <si>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</si>
  <si>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</si>
  <si>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</si>
  <si>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</si>
  <si>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</si>
  <si>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</si>
  <si>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</si>
  <si>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</si>
  <si>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</si>
  <si>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</si>
  <si>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</si>
  <si>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</si>
  <si>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</si>
  <si>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</si>
  <si>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</si>
  <si>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</si>
  <si>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</si>
  <si>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</si>
  <si>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</si>
  <si>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</si>
  <si>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</si>
  <si>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</si>
  <si>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</si>
  <si>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</si>
  <si>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</si>
  <si>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</si>
  <si>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</si>
  <si>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</si>
  <si>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</si>
  <si>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</si>
  <si>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</si>
  <si>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</si>
  <si>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</si>
  <si>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</si>
  <si>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</si>
  <si>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</si>
  <si>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</si>
  <si>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</si>
  <si>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</si>
  <si>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</si>
  <si>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</si>
  <si>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</si>
  <si>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</si>
  <si>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</si>
  <si>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</si>
  <si>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</si>
  <si>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</si>
  <si>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</si>
  <si>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</si>
  <si>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</si>
  <si>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</si>
  <si>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</si>
  <si>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</si>
  <si>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</si>
  <si>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</si>
  <si>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</si>
  <si>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</si>
  <si>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</si>
  <si>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</si>
  <si>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</si>
  <si>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</si>
  <si>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</si>
  <si>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</si>
  <si>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</si>
  <si>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</si>
  <si>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</si>
  <si>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</si>
  <si>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</si>
  <si>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</si>
  <si>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</si>
  <si>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</si>
  <si>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</si>
  <si>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</si>
  <si>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</si>
  <si>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</si>
  <si>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</si>
  <si>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</si>
  <si>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</si>
  <si>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</si>
  <si>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</si>
  <si>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</si>
  <si>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</si>
  <si>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</si>
  <si>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</si>
  <si>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</si>
  <si>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</si>
  <si>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</si>
  <si>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</si>
  <si>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</si>
  <si>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</si>
  <si>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</si>
  <si>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</si>
  <si>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</si>
  <si>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</si>
  <si>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</si>
  <si>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</si>
  <si>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</si>
  <si>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</si>
  <si>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</si>
  <si>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</si>
  <si>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</si>
  <si>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</si>
  <si>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</si>
  <si>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</si>
  <si>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</si>
  <si>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</si>
  <si>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</si>
  <si>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</si>
  <si>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</si>
  <si>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</si>
  <si>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</si>
  <si>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</si>
  <si>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</si>
  <si>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</si>
  <si>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</si>
  <si>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</si>
  <si>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</si>
  <si>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</si>
  <si>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</si>
  <si>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</si>
  <si>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</si>
  <si>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</si>
  <si>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</si>
  <si>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</si>
  <si>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</si>
  <si>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</si>
  <si>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</si>
  <si>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</si>
  <si>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</si>
  <si>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</si>
  <si>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</si>
  <si>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</si>
  <si>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</si>
  <si>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</si>
  <si>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</si>
  <si>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</si>
  <si>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</si>
  <si>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</si>
  <si>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</si>
  <si>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</si>
  <si>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</si>
  <si>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</si>
  <si>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</si>
  <si>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</si>
  <si>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</si>
  <si>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</si>
  <si>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</si>
  <si>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</si>
  <si>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</si>
  <si>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</si>
  <si>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</si>
  <si>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</si>
  <si>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</si>
  <si>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</si>
  <si>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</si>
  <si>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</si>
  <si>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</si>
  <si>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</si>
  <si>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</si>
  <si>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</si>
  <si>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</si>
  <si>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</si>
  <si>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</si>
  <si>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</si>
  <si>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</si>
  <si>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</si>
  <si>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</si>
  <si>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</si>
  <si>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</si>
  <si>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</si>
  <si>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</si>
  <si>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</si>
  <si>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</si>
  <si>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</si>
  <si>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</si>
  <si>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</si>
  <si>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</si>
  <si>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</si>
  <si>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</si>
  <si>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</si>
  <si>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</si>
  <si>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</si>
  <si>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</si>
  <si>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</si>
  <si>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</si>
  <si>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</si>
  <si>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</si>
  <si>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</si>
  <si>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</si>
  <si>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</si>
  <si>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</si>
  <si>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</si>
  <si>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</si>
  <si>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</si>
  <si>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</si>
  <si>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</si>
  <si>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</si>
  <si>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</si>
  <si>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</si>
  <si>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</si>
  <si>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</si>
  <si>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</si>
  <si>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</si>
  <si>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</si>
  <si>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</si>
  <si>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</si>
  <si>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</si>
  <si>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</si>
  <si>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</si>
  <si>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</si>
  <si>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</si>
  <si>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</si>
  <si>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</si>
  <si>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</si>
  <si>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</si>
  <si>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</si>
  <si>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</si>
  <si>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</si>
  <si>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</si>
  <si>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</si>
  <si>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</si>
  <si>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</si>
  <si>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</si>
  <si>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</si>
  <si>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</si>
  <si>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</si>
  <si>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</si>
  <si>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</si>
  <si>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</si>
  <si>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</si>
  <si>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</si>
  <si>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</si>
  <si>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</si>
  <si>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</si>
  <si>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</si>
  <si>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</si>
  <si>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</si>
  <si>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</si>
  <si>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</si>
  <si>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</si>
  <si>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</si>
  <si>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</si>
  <si>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</si>
  <si>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</si>
  <si>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</si>
  <si>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</si>
  <si>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</si>
  <si>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</si>
  <si>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</si>
  <si>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</si>
  <si>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</si>
  <si>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</si>
  <si>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</si>
  <si>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</si>
  <si>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</si>
  <si>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</si>
  <si>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</si>
  <si>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</si>
  <si>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</si>
  <si>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</si>
  <si>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</si>
  <si>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</si>
  <si>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</si>
  <si>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</si>
  <si>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</si>
  <si>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</si>
  <si>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</si>
  <si>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</si>
  <si>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</si>
  <si>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</si>
  <si>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</si>
  <si>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</si>
  <si>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</si>
  <si>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</si>
  <si>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</si>
  <si>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</si>
  <si>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</si>
  <si>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</si>
  <si>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</si>
  <si>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</si>
  <si>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</si>
  <si>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</si>
  <si>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</si>
  <si>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</si>
  <si>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</si>
  <si>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</si>
  <si>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</si>
  <si>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</si>
  <si>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</si>
  <si>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</si>
  <si>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</si>
  <si>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</si>
  <si>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</si>
  <si>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</si>
  <si>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</si>
  <si>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</si>
  <si>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</si>
  <si>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</si>
  <si>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</si>
  <si>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</si>
  <si>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</si>
  <si>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</si>
  <si>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</si>
  <si>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</si>
  <si>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</si>
  <si>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</si>
  <si>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</si>
  <si>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</si>
  <si>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</si>
  <si>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</si>
  <si>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</si>
  <si>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</si>
  <si>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</si>
  <si>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</si>
  <si>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</si>
  <si>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</si>
  <si>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</si>
  <si>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</si>
  <si>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</si>
  <si>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</si>
  <si>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</si>
  <si>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</si>
  <si>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</si>
  <si>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</si>
  <si>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</si>
  <si>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</si>
  <si>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</si>
  <si>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</si>
  <si>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</si>
  <si>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</si>
  <si>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</si>
  <si>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</si>
  <si>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</si>
  <si>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</si>
  <si>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</si>
  <si>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</si>
  <si>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</si>
  <si>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</si>
  <si>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</si>
  <si>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</si>
  <si>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</si>
  <si>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</si>
  <si>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</si>
  <si>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</si>
  <si>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</si>
  <si>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</si>
  <si>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</si>
  <si>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</si>
  <si>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</si>
  <si>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</si>
  <si>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</si>
  <si>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</si>
  <si>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</si>
  <si>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</si>
  <si>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</si>
  <si>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</si>
  <si>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</si>
  <si>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</si>
  <si>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</si>
  <si>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</si>
  <si>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</si>
  <si>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</si>
  <si>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</si>
  <si>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</si>
  <si>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</si>
  <si>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</si>
  <si>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</si>
  <si>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</si>
  <si>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</si>
  <si>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</si>
  <si>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</si>
  <si>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</si>
  <si>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</si>
  <si>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</si>
  <si>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</si>
  <si>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</si>
  <si>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</si>
  <si>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</si>
  <si>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</si>
  <si>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</si>
  <si>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</si>
  <si>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</si>
  <si>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</si>
  <si>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</si>
  <si>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</si>
  <si>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</si>
  <si>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</si>
  <si>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</si>
  <si>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</si>
  <si>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</si>
  <si>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</si>
  <si>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</si>
  <si>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</si>
  <si>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</si>
  <si>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</si>
  <si>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</si>
  <si>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</si>
  <si>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</si>
  <si>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</si>
  <si>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</si>
  <si>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</si>
  <si>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</si>
  <si>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</si>
  <si>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</si>
  <si>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</si>
  <si>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</si>
  <si>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</si>
  <si>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</si>
  <si>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</si>
  <si>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</si>
  <si>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</si>
  <si>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</si>
  <si>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</si>
  <si>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</si>
  <si>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</si>
  <si>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</si>
  <si>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</si>
  <si>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</si>
  <si>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</si>
  <si>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</si>
  <si>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</si>
  <si>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</si>
  <si>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</si>
  <si>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</si>
  <si>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</si>
  <si>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</si>
  <si>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</si>
  <si>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</si>
  <si>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</si>
  <si>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</si>
  <si>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</si>
  <si>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</si>
  <si>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</si>
  <si>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</si>
  <si>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</si>
  <si>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</si>
  <si>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</si>
  <si>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</si>
  <si>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</si>
  <si>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</si>
  <si>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</si>
  <si>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</si>
  <si>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</si>
  <si>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</si>
  <si>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</si>
  <si>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</si>
  <si>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</si>
  <si>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</si>
  <si>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</si>
  <si>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</si>
  <si>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</si>
  <si>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</si>
  <si>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</si>
  <si>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</si>
  <si>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</si>
  <si>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</si>
  <si>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</si>
  <si>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</si>
  <si>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</si>
  <si>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</si>
  <si>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</si>
  <si>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</si>
  <si>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</si>
  <si>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</si>
  <si>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</si>
  <si>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</si>
  <si>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</si>
  <si>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</si>
  <si>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</si>
  <si>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</si>
  <si>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</si>
  <si>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</si>
  <si>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</si>
  <si>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</si>
  <si>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</si>
  <si>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</si>
  <si>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</si>
  <si>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</si>
  <si>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</si>
  <si>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</si>
  <si>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</si>
  <si>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</si>
  <si>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</si>
  <si>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</si>
  <si>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</si>
  <si>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</si>
  <si>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</si>
  <si>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</si>
  <si>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</si>
  <si>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</si>
  <si>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</si>
  <si>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</si>
  <si>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</si>
  <si>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</si>
  <si>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</si>
  <si>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</si>
  <si>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</si>
  <si>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</si>
  <si>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</si>
  <si>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</si>
  <si>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</si>
  <si>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</si>
  <si>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</si>
  <si>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</si>
  <si>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</si>
  <si>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</si>
  <si>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</si>
  <si>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</si>
  <si>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</si>
  <si>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</si>
  <si>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</si>
  <si>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</si>
  <si>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</si>
  <si>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</si>
  <si>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</si>
  <si>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</si>
  <si>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</si>
  <si>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</si>
  <si>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</si>
  <si>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</si>
  <si>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</si>
  <si>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</si>
  <si>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</si>
  <si>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</si>
  <si>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</si>
  <si>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</si>
  <si>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</si>
  <si>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</si>
  <si>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</si>
  <si>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</si>
  <si>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</si>
  <si>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</si>
  <si>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</si>
  <si>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</si>
  <si>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</si>
  <si>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</si>
  <si>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</si>
  <si>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</si>
  <si>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</si>
  <si>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</si>
  <si>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</si>
  <si>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</si>
  <si>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</si>
  <si>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</si>
  <si>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</si>
  <si>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</si>
  <si>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</si>
  <si>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</si>
  <si>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</si>
  <si>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</si>
  <si>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</si>
  <si>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</si>
  <si>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</si>
  <si>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</si>
  <si>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</si>
  <si>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</si>
  <si>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</si>
  <si>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</si>
  <si>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</si>
  <si>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</si>
  <si>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</si>
  <si>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</si>
  <si>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</si>
  <si>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</si>
  <si>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</si>
  <si>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</si>
  <si>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</si>
  <si>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</si>
  <si>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</si>
  <si>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</si>
  <si>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</si>
  <si>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</si>
  <si>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</si>
  <si>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</si>
  <si>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</si>
  <si>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</si>
  <si>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</si>
  <si>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</si>
  <si>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</si>
  <si>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</si>
  <si>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</si>
  <si>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</si>
  <si>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</si>
  <si>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</si>
  <si>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</si>
  <si>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</si>
  <si>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</si>
  <si>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</si>
  <si>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</si>
  <si>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</si>
  <si>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</si>
  <si>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</si>
  <si>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</si>
  <si>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</si>
  <si>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</si>
  <si>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</si>
  <si>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</si>
  <si>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</si>
  <si>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</si>
  <si>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</si>
  <si>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</si>
  <si>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</si>
  <si>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</si>
  <si>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</si>
  <si>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</si>
  <si>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</si>
  <si>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</si>
  <si>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</si>
  <si>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</si>
  <si>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</si>
  <si>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</si>
  <si>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</si>
  <si>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</si>
  <si>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</si>
  <si>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</si>
  <si>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</si>
  <si>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</si>
  <si>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</si>
  <si>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</si>
  <si>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</si>
  <si>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</si>
  <si>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</si>
  <si>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</si>
  <si>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</si>
  <si>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</si>
  <si>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</si>
  <si>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</si>
  <si>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</si>
  <si>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</si>
  <si>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</si>
  <si>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</si>
  <si>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</si>
  <si>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</si>
  <si>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</si>
  <si>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</si>
  <si>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</si>
  <si>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</si>
  <si>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</si>
  <si>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</si>
  <si>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</si>
  <si>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</si>
  <si>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</si>
  <si>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</si>
  <si>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</si>
  <si>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</si>
  <si>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</si>
  <si>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</si>
  <si>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</si>
  <si>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</si>
  <si>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</si>
  <si>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</si>
  <si>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</si>
  <si>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</si>
  <si>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</si>
  <si>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</si>
  <si>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</si>
  <si>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</si>
  <si>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</si>
  <si>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</si>
  <si>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</si>
  <si>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</si>
  <si>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</si>
  <si>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</si>
  <si>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</si>
  <si>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</si>
  <si>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</si>
  <si>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</si>
  <si>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</si>
  <si>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</si>
  <si>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</si>
  <si>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</si>
  <si>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</si>
  <si>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</si>
  <si>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</si>
  <si>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</si>
  <si>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</si>
  <si>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</si>
  <si>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</si>
  <si>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</si>
  <si>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</si>
  <si>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</si>
  <si>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</si>
  <si>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</si>
  <si>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</si>
  <si>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</si>
  <si>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</si>
  <si>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</si>
  <si>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</si>
  <si>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</si>
  <si>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</si>
  <si>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</si>
  <si>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</si>
  <si>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</si>
  <si>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</si>
  <si>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</si>
  <si>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</si>
  <si>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</si>
  <si>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</si>
  <si>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</si>
  <si>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</si>
  <si>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</si>
  <si>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</si>
  <si>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</si>
  <si>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</si>
  <si>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</si>
  <si>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</si>
  <si>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</si>
  <si>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</si>
  <si>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</si>
  <si>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</si>
  <si>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</si>
  <si>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</si>
  <si>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</si>
  <si>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</si>
  <si>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</si>
  <si>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</si>
  <si>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</si>
  <si>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</si>
  <si>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</si>
  <si>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</si>
  <si>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</si>
  <si>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</si>
  <si>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</si>
  <si>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</si>
  <si>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</si>
  <si>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</si>
  <si>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</si>
  <si>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</si>
  <si>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</si>
  <si>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</si>
  <si>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</si>
  <si>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</si>
  <si>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</si>
  <si>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</si>
  <si>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</si>
  <si>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</si>
  <si>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</si>
  <si>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</si>
  <si>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</si>
  <si>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</si>
  <si>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</si>
  <si>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</si>
  <si>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</si>
  <si>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</si>
  <si>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</si>
  <si>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</si>
  <si>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</si>
  <si>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</si>
  <si>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</si>
  <si>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</si>
  <si>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</si>
  <si>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</si>
  <si>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</si>
  <si>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</si>
  <si>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</si>
  <si>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</si>
  <si>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</si>
  <si>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</si>
  <si>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</si>
  <si>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</si>
  <si>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</si>
  <si>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</si>
  <si>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</si>
  <si>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</si>
  <si>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</si>
  <si>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</si>
  <si>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</si>
  <si>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</si>
  <si>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</si>
  <si>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</si>
  <si>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</si>
  <si>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</si>
  <si>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</si>
  <si>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</si>
  <si>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</si>
  <si>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</si>
  <si>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</si>
  <si>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</si>
  <si>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</si>
  <si>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</si>
  <si>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</si>
  <si>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</si>
  <si>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</si>
  <si>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</si>
  <si>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</si>
  <si>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</si>
  <si>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</si>
  <si>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</si>
  <si>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</si>
  <si>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</si>
  <si>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</si>
  <si>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</si>
  <si>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</si>
  <si>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</si>
  <si>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</si>
  <si>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</si>
  <si>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</si>
  <si>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</si>
  <si>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</si>
  <si>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</si>
  <si>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</si>
  <si>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</si>
  <si>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</si>
  <si>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</si>
  <si>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</si>
  <si>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</si>
  <si>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</si>
  <si>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</si>
  <si>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</si>
  <si>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</si>
  <si>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</si>
  <si>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</si>
  <si>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</si>
  <si>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</si>
  <si>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</si>
  <si>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</si>
  <si>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</si>
  <si>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</si>
  <si>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</si>
  <si>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</si>
  <si>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</si>
  <si>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</si>
  <si>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</si>
  <si>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</si>
  <si>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</si>
  <si>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</si>
  <si>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</si>
  <si>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</si>
  <si>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</si>
  <si>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</si>
  <si>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</si>
  <si>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</si>
  <si>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</si>
  <si>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</si>
  <si>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</si>
  <si>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</si>
  <si>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</si>
  <si>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</si>
  <si>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</si>
  <si>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</si>
  <si>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</si>
  <si>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</si>
  <si>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</si>
  <si>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</si>
  <si>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</si>
  <si>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</si>
  <si>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</si>
  <si>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</si>
  <si>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</si>
  <si>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</si>
  <si>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</si>
  <si>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</si>
  <si>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</si>
  <si>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</si>
  <si>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</si>
  <si>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</si>
  <si>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</si>
  <si>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</si>
  <si>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</si>
  <si>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</si>
  <si>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</si>
  <si>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</si>
  <si>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</si>
  <si>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</si>
  <si>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</si>
  <si>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</si>
  <si>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</si>
  <si>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</si>
  <si>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</si>
  <si>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</si>
  <si>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</si>
  <si>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</si>
  <si>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</si>
  <si>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</si>
  <si>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</si>
  <si>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</si>
  <si>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</si>
  <si>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</si>
  <si>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</si>
  <si>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</si>
  <si>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</si>
  <si>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</si>
  <si>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</si>
  <si>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</si>
  <si>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</si>
  <si>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</si>
  <si>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</si>
  <si>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</si>
  <si>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</si>
  <si>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</si>
  <si>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</si>
  <si>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</si>
  <si>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</si>
  <si>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</si>
  <si>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</si>
  <si>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</si>
  <si>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</si>
  <si>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</si>
  <si>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</si>
  <si>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</si>
  <si>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</si>
  <si>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</si>
  <si>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</si>
  <si>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</si>
  <si>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</si>
  <si>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</si>
  <si>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</si>
  <si>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</si>
  <si>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</si>
  <si>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</si>
  <si>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</si>
  <si>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</si>
  <si>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</si>
  <si>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</si>
  <si>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</si>
  <si>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</si>
  <si>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</si>
  <si>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</si>
  <si>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</si>
  <si>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</si>
  <si>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</si>
  <si>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</si>
  <si>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</si>
  <si>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</si>
  <si>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</si>
  <si>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</si>
  <si>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</si>
  <si>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</si>
  <si>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</si>
  <si>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</si>
  <si>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</si>
  <si>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</si>
  <si>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</si>
  <si>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</si>
  <si>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</si>
  <si>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</si>
  <si>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</si>
  <si>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</si>
  <si>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</si>
  <si>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</si>
  <si>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</si>
  <si>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</si>
  <si>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</si>
  <si>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</si>
  <si>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</si>
  <si>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</si>
  <si>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</si>
  <si>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</si>
  <si>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</si>
  <si>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</si>
  <si>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</si>
  <si>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</si>
  <si>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</si>
  <si>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</si>
  <si>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</si>
  <si>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</si>
  <si>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</si>
  <si>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</si>
  <si>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</si>
  <si>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</si>
  <si>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</si>
  <si>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</si>
  <si>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</si>
  <si>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</si>
  <si>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</si>
  <si>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</si>
  <si>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</si>
  <si>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</si>
  <si>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</si>
  <si>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</si>
  <si>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</si>
  <si>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</si>
  <si>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</si>
  <si>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</si>
  <si>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</si>
  <si>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</si>
  <si>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</si>
  <si>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</si>
  <si>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</si>
  <si>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</si>
  <si>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</si>
  <si>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</si>
  <si>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</si>
  <si>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</si>
  <si>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</si>
  <si>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</si>
  <si>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</si>
  <si>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</si>
  <si>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</si>
  <si>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</si>
  <si>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</si>
  <si>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</si>
  <si>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</si>
  <si>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</si>
  <si>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</si>
  <si>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</si>
  <si>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</si>
  <si>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</si>
  <si>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</si>
  <si>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</si>
  <si>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</si>
  <si>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</si>
  <si>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</si>
  <si>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</si>
  <si>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</si>
  <si>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</si>
  <si>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</si>
  <si>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</si>
  <si>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</si>
  <si>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</si>
  <si>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</si>
  <si>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</si>
  <si>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</si>
  <si>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</si>
  <si>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</si>
  <si>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</si>
  <si>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</si>
  <si>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</si>
  <si>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</si>
  <si>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</si>
  <si>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</si>
  <si>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</si>
  <si>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</si>
  <si>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</si>
  <si>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</si>
  <si>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</si>
  <si>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</si>
  <si>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</si>
  <si>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</si>
  <si>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</si>
  <si>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</si>
  <si>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</si>
  <si>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</si>
  <si>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</si>
  <si>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</si>
  <si>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</si>
  <si>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</si>
  <si>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</si>
  <si>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</si>
  <si>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</si>
  <si>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</si>
  <si>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</si>
  <si>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</si>
  <si>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</si>
  <si>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</si>
  <si>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</si>
  <si>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</si>
  <si>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</si>
  <si>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</si>
  <si>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</si>
  <si>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</si>
  <si>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</si>
  <si>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</si>
  <si>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</si>
  <si>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</si>
  <si>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</si>
  <si>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</si>
  <si>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</si>
  <si>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</si>
  <si>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</si>
  <si>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</si>
  <si>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</si>
  <si>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</si>
  <si>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</si>
  <si>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</si>
  <si>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</si>
  <si>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</si>
  <si>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</si>
  <si>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</si>
  <si>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</si>
  <si>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</si>
  <si>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</si>
  <si>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</si>
  <si>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</si>
  <si>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</si>
  <si>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</si>
  <si>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</si>
  <si>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</si>
  <si>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</si>
  <si>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</si>
  <si>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</si>
  <si>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</si>
  <si>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</si>
  <si>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</si>
  <si>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</si>
  <si>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</si>
  <si>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</si>
  <si>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</si>
  <si>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</si>
  <si>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</si>
  <si>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</si>
  <si>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</si>
  <si>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</si>
  <si>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</si>
  <si>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</si>
  <si>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</si>
  <si>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</si>
  <si>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</si>
  <si>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</si>
  <si>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</si>
  <si>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</si>
  <si>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</si>
  <si>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</si>
  <si>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</si>
  <si>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</si>
  <si>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</si>
  <si>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</si>
  <si>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</si>
  <si>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</si>
  <si>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</si>
  <si>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</si>
  <si>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</si>
  <si>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</si>
  <si>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</si>
  <si>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</si>
  <si>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</si>
  <si>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</si>
  <si>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</si>
  <si>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</si>
  <si>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</si>
  <si>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</si>
  <si>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</si>
  <si>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</si>
  <si>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</si>
  <si>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</si>
  <si>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</si>
  <si>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</si>
  <si>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</si>
  <si>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</si>
  <si>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</si>
  <si>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</si>
  <si>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</si>
  <si>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</si>
  <si>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</si>
  <si>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</si>
  <si>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</si>
  <si>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</si>
  <si>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</si>
  <si>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</si>
  <si>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</si>
  <si>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</si>
  <si>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</si>
  <si>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</si>
  <si>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</si>
  <si>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</si>
  <si>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</si>
  <si>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</si>
  <si>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</si>
  <si>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</si>
  <si>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</si>
  <si>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</si>
  <si>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</si>
  <si>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</si>
  <si>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</si>
  <si>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</si>
  <si>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</si>
  <si>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</si>
  <si>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</si>
  <si>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</si>
  <si>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</si>
  <si>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</si>
  <si>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</si>
  <si>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</si>
  <si>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</si>
  <si>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</si>
  <si>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</si>
  <si>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</si>
  <si>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</si>
  <si>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</si>
  <si>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</si>
  <si>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</si>
  <si>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</si>
  <si>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</si>
  <si>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</si>
  <si>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</si>
  <si>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</si>
  <si>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</si>
  <si>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</si>
  <si>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</si>
  <si>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</si>
  <si>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</si>
  <si>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</si>
  <si>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</si>
  <si>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</si>
  <si>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</si>
  <si>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</si>
  <si>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</si>
  <si>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</si>
  <si>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</si>
  <si>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</si>
  <si>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</si>
  <si>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</si>
  <si>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</si>
  <si>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</si>
  <si>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</si>
  <si>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</si>
  <si>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</si>
  <si>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</si>
  <si>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</si>
  <si>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</si>
  <si>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</si>
  <si>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</si>
  <si>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</si>
  <si>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</si>
  <si>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</si>
  <si>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</si>
  <si>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</si>
  <si>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</si>
  <si>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</si>
  <si>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</si>
  <si>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</si>
  <si>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</si>
  <si>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</si>
  <si>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</si>
  <si>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</si>
  <si>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</si>
  <si>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</si>
  <si>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</si>
  <si>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</si>
  <si>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</si>
  <si>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</si>
  <si>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</si>
  <si>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</si>
  <si>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</si>
  <si>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</si>
  <si>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</si>
  <si>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</si>
  <si>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</si>
  <si>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</si>
  <si>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</si>
  <si>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</si>
  <si>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</si>
  <si>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</si>
  <si>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</si>
  <si>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</si>
  <si>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</si>
  <si>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</si>
  <si>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</si>
  <si>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</si>
  <si>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</si>
  <si>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</si>
  <si>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</si>
  <si>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</si>
  <si>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</si>
  <si>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</si>
  <si>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</si>
  <si>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</si>
  <si>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</si>
  <si>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</si>
  <si>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</si>
  <si>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</si>
  <si>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</si>
  <si>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</si>
  <si>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</si>
  <si>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</si>
  <si>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</si>
  <si>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</si>
  <si>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</si>
  <si>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</si>
  <si>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</si>
  <si>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</si>
  <si>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</si>
  <si>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</si>
  <si>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</si>
  <si>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</si>
  <si>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</si>
  <si>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</si>
  <si>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</si>
  <si>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</si>
  <si>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</si>
  <si>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</si>
  <si>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</si>
  <si>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</si>
  <si>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</si>
  <si>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</si>
  <si>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</si>
  <si>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</si>
  <si>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</si>
  <si>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</si>
  <si>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</si>
  <si>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</si>
  <si>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</si>
  <si>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</si>
  <si>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</si>
  <si>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</si>
  <si>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</si>
  <si>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</si>
  <si>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</si>
  <si>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</si>
  <si>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</si>
  <si>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</si>
  <si>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</si>
  <si>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</si>
  <si>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</si>
  <si>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</si>
  <si>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</si>
  <si>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</si>
  <si>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</si>
  <si>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</si>
  <si>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</si>
  <si>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</si>
  <si>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</si>
  <si>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</si>
  <si>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</si>
  <si>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</si>
  <si>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</si>
  <si>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</si>
  <si>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</si>
  <si>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</si>
  <si>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</si>
  <si>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</si>
  <si>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</si>
  <si>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</si>
  <si>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</si>
  <si>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</si>
  <si>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</si>
  <si>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</si>
  <si>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</si>
  <si>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</si>
  <si>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</si>
  <si>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</si>
  <si>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</si>
  <si>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</si>
  <si>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</si>
  <si>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</si>
  <si>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</si>
  <si>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</si>
  <si>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</si>
  <si>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</si>
  <si>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</si>
  <si>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</si>
  <si>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</si>
  <si>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</si>
  <si>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</si>
  <si>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</si>
  <si>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</si>
  <si>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</si>
  <si>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</si>
  <si>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</si>
  <si>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</si>
  <si>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</si>
  <si>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</si>
  <si>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</si>
  <si>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</si>
  <si>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</si>
  <si>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</si>
  <si>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</si>
  <si>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</si>
  <si>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</si>
  <si>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</si>
  <si>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</si>
  <si>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</si>
  <si>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</si>
  <si>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</si>
  <si>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</si>
  <si>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</si>
  <si>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</si>
  <si>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</si>
  <si>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</si>
  <si>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</si>
  <si>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</si>
  <si>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</si>
  <si>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</si>
  <si>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</si>
  <si>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</si>
  <si>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</si>
  <si>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</si>
  <si>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</si>
  <si>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</si>
  <si>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</si>
  <si>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</si>
  <si>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</si>
  <si>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</si>
  <si>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</si>
  <si>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</si>
  <si>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</si>
  <si>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</si>
  <si>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</si>
  <si>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</si>
  <si>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</si>
  <si>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</si>
  <si>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</si>
  <si>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</si>
  <si>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</si>
  <si>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</si>
  <si>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</si>
  <si>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</si>
  <si>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</si>
  <si>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</si>
  <si>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</si>
  <si>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</si>
  <si>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</si>
  <si>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</si>
  <si>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</si>
  <si>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</si>
  <si>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</si>
  <si>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</si>
  <si>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</si>
  <si>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</si>
  <si>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</si>
  <si>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</si>
  <si>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</si>
  <si>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</si>
  <si>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</si>
  <si>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</si>
  <si>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</si>
  <si>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</si>
  <si>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</si>
  <si>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</si>
  <si>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</si>
  <si>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</si>
  <si>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</si>
  <si>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</si>
  <si>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</si>
  <si>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</si>
  <si>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</si>
  <si>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</si>
  <si>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</si>
  <si>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</si>
  <si>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</si>
  <si>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</si>
  <si>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</si>
  <si>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</si>
  <si>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</si>
  <si>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</si>
  <si>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</si>
  <si>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</si>
  <si>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</si>
  <si>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</si>
  <si>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</si>
  <si>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</si>
  <si>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</si>
  <si>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</si>
  <si>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</si>
  <si>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</si>
  <si>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</si>
  <si>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</si>
  <si>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</si>
  <si>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</si>
  <si>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</si>
  <si>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</si>
  <si>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</si>
  <si>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</si>
  <si>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</si>
  <si>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</si>
  <si>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</si>
  <si>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</si>
  <si>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</si>
  <si>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</si>
  <si>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</si>
  <si>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</si>
  <si>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</si>
  <si>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</si>
  <si>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</si>
  <si>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</si>
  <si>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</si>
  <si>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</si>
  <si>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</si>
  <si>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</si>
  <si>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</si>
  <si>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</si>
  <si>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</si>
  <si>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</si>
  <si>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</si>
  <si>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</si>
  <si>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</si>
  <si>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</si>
  <si>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</si>
  <si>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</si>
  <si>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</si>
  <si>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</si>
  <si>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</si>
  <si>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</si>
  <si>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</si>
  <si>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</si>
  <si>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</si>
  <si>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</si>
  <si>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</si>
  <si>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</si>
  <si>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</si>
  <si>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</si>
  <si>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</si>
  <si>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</si>
  <si>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</si>
  <si>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</si>
  <si>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</si>
  <si>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</si>
  <si>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</si>
  <si>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</si>
  <si>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</si>
  <si>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</si>
  <si>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</si>
  <si>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</si>
  <si>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</si>
  <si>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</si>
  <si>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</si>
  <si>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</si>
  <si>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</si>
  <si>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</si>
  <si>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</si>
  <si>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</si>
  <si>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</si>
  <si>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</si>
  <si>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</si>
  <si>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</si>
  <si>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</si>
  <si>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</si>
  <si>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</si>
  <si>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</si>
  <si>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</si>
  <si>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</si>
  <si>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</si>
  <si>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</si>
  <si>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</si>
  <si>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</si>
  <si>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</si>
  <si>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</si>
  <si>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</si>
  <si>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</si>
  <si>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</si>
  <si>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</si>
  <si>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</si>
  <si>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</si>
  <si>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</si>
  <si>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</si>
  <si>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</si>
  <si>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</si>
  <si>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</si>
  <si>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</si>
  <si>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</si>
  <si>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</si>
  <si>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</si>
  <si>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</si>
  <si>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</si>
  <si>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</si>
  <si>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</si>
  <si>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</si>
  <si>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</si>
  <si>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</si>
  <si>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</si>
  <si>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</si>
  <si>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</si>
  <si>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</si>
  <si>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</si>
  <si>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</si>
  <si>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</si>
  <si>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</si>
  <si>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</si>
  <si>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</si>
  <si>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</si>
  <si>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</si>
  <si>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</si>
  <si>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</si>
  <si>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</si>
  <si>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</si>
  <si>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</si>
  <si>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</si>
  <si>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</si>
  <si>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</si>
  <si>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</si>
  <si>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</si>
  <si>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</si>
  <si>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</si>
  <si>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</si>
  <si>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</si>
  <si>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</si>
  <si>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</si>
  <si>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</si>
  <si>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</si>
  <si>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</si>
  <si>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</si>
  <si>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</si>
  <si>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</si>
  <si>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</si>
  <si>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</si>
  <si>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</si>
  <si>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</si>
  <si>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</si>
  <si>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</si>
  <si>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</si>
  <si>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</si>
  <si>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</si>
  <si>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</si>
  <si>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</si>
  <si>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</si>
  <si>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</si>
  <si>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</si>
  <si>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</si>
  <si>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</si>
  <si>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</si>
  <si>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</si>
  <si>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</si>
  <si>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</si>
  <si>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</si>
  <si>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</si>
  <si>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</si>
  <si>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</si>
  <si>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</si>
  <si>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</si>
  <si>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</si>
  <si>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</si>
  <si>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</si>
  <si>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</si>
  <si>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</si>
  <si>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</si>
  <si>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</si>
  <si>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</si>
  <si>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</si>
  <si>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</si>
  <si>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</si>
  <si>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</si>
  <si>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</si>
  <si>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</si>
  <si>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</si>
  <si>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</si>
  <si>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</si>
  <si>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</si>
  <si>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</si>
  <si>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</si>
  <si>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</si>
  <si>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</si>
  <si>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</si>
  <si>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</si>
  <si>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</si>
  <si>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</si>
  <si>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</si>
  <si>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</si>
  <si>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</si>
  <si>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</si>
  <si>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</si>
  <si>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</si>
  <si>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</si>
  <si>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</si>
  <si>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</si>
  <si>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</si>
  <si>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</si>
  <si>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</si>
  <si>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</si>
  <si>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</si>
  <si>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</si>
  <si>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</si>
  <si>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</si>
  <si>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</si>
  <si>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</si>
  <si>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</si>
  <si>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</si>
  <si>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</si>
  <si>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</si>
  <si>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</si>
  <si>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</si>
  <si>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</si>
  <si>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</si>
  <si>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</si>
  <si>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</si>
  <si>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</si>
  <si>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</si>
  <si>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</si>
  <si>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</si>
  <si>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</si>
  <si>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</si>
  <si>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</si>
  <si>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</si>
  <si>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</si>
  <si>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</si>
  <si>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</si>
  <si>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</si>
  <si>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</si>
  <si>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</si>
  <si>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</si>
  <si>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</si>
  <si>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</si>
  <si>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</si>
  <si>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</si>
  <si>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</si>
  <si>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</si>
  <si>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</si>
  <si>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</si>
  <si>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</si>
  <si>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</si>
  <si>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</si>
  <si>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</si>
  <si>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</si>
  <si>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</si>
  <si>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</si>
  <si>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</si>
  <si>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</si>
  <si>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</si>
  <si>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</si>
  <si>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</si>
  <si>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</si>
  <si>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</si>
  <si>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</si>
  <si>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</si>
  <si>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</si>
  <si>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</si>
  <si>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</si>
  <si>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</si>
  <si>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</si>
  <si>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</si>
  <si>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</si>
  <si>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</si>
  <si>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</si>
  <si>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</si>
  <si>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</si>
  <si>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</si>
  <si>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</si>
  <si>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</si>
  <si>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</si>
  <si>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</si>
  <si>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</si>
  <si>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</si>
  <si>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</si>
  <si>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</si>
  <si>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</si>
  <si>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</si>
  <si>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</si>
  <si>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</si>
  <si>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</si>
  <si>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</si>
  <si>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</si>
  <si>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</si>
  <si>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</si>
  <si>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</si>
  <si>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</si>
  <si>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</si>
  <si>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</si>
  <si>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</si>
  <si>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</si>
  <si>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</si>
  <si>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</si>
  <si>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</si>
  <si>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</si>
  <si>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</si>
  <si>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</si>
  <si>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</si>
  <si>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</si>
  <si>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</si>
  <si>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</si>
  <si>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</si>
  <si>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</si>
  <si>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</si>
  <si>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</si>
  <si>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</si>
  <si>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</si>
  <si>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</si>
  <si>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</si>
  <si>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</si>
  <si>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</si>
  <si>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</si>
  <si>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</si>
  <si>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</si>
  <si>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</si>
  <si>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</si>
  <si>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</si>
  <si>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</si>
  <si>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</si>
  <si>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</si>
  <si>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</si>
  <si>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</si>
  <si>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</si>
  <si>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</si>
  <si>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</si>
  <si>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</si>
  <si>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</si>
  <si>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</si>
  <si>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</si>
  <si>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</si>
  <si>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</si>
  <si>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</si>
  <si>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</si>
  <si>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</si>
  <si>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</si>
  <si>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</si>
  <si>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</si>
  <si>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</si>
  <si>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</si>
  <si>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</si>
  <si>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</si>
  <si>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</si>
  <si>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</si>
  <si>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</si>
  <si>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</si>
  <si>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</si>
  <si>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</si>
  <si>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</si>
  <si>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</si>
  <si>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</si>
  <si>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</si>
  <si>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</si>
  <si>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</si>
  <si>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</si>
  <si>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</si>
  <si>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</si>
  <si>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</si>
  <si>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</si>
  <si>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</si>
  <si>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</si>
  <si>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</si>
  <si>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</si>
  <si>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</si>
  <si>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</si>
  <si>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</si>
  <si>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</si>
  <si>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</si>
  <si>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</si>
  <si>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</si>
  <si>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</si>
  <si>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</si>
  <si>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</si>
  <si>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</si>
  <si>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</si>
  <si>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</si>
  <si>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</si>
  <si>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</si>
  <si>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</si>
  <si>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</si>
  <si>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</si>
  <si>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</si>
  <si>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</si>
  <si>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</si>
  <si>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</si>
  <si>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</si>
  <si>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</si>
  <si>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</si>
  <si>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</si>
  <si>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</si>
  <si>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</si>
  <si>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</si>
  <si>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</si>
  <si>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</si>
  <si>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</si>
  <si>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</si>
  <si>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</si>
  <si>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</si>
  <si>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</si>
  <si>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</si>
  <si>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</si>
  <si>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</si>
  <si>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</si>
  <si>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</si>
  <si>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</si>
  <si>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</si>
  <si>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</si>
  <si>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</si>
  <si>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</si>
  <si>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</si>
  <si>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</si>
  <si>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</si>
  <si>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</si>
  <si>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</si>
  <si>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</si>
  <si>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</si>
  <si>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</si>
  <si>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</si>
  <si>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</si>
  <si>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</si>
  <si>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</si>
  <si>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</si>
  <si>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</si>
  <si>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</si>
  <si>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</si>
  <si>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</si>
  <si>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</si>
  <si>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</si>
  <si>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</si>
  <si>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</si>
  <si>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</si>
  <si>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</si>
  <si>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</si>
  <si>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</si>
  <si>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</si>
  <si>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</si>
  <si>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</si>
  <si>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</si>
  <si>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</si>
  <si>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</si>
  <si>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</si>
  <si>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</si>
  <si>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</si>
  <si>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</si>
  <si>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</si>
  <si>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</si>
  <si>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</si>
  <si>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</si>
  <si>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</si>
  <si>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</si>
  <si>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</si>
  <si>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</si>
  <si>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</si>
  <si>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</si>
  <si>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</si>
  <si>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</si>
  <si>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</si>
  <si>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</si>
  <si>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</si>
  <si>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</si>
  <si>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</si>
  <si>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</si>
  <si>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</si>
  <si>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</si>
  <si>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</si>
  <si>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</si>
  <si>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</si>
  <si>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</si>
  <si>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</si>
  <si>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</si>
  <si>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</si>
  <si>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</si>
  <si>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</si>
  <si>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</si>
  <si>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</si>
  <si>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</si>
  <si>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</si>
  <si>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</si>
  <si>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</si>
  <si>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</si>
  <si>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</si>
  <si>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</si>
  <si>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</si>
  <si>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</si>
  <si>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</si>
  <si>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</si>
  <si>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</si>
  <si>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</si>
  <si>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</si>
  <si>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</si>
  <si>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</si>
  <si>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</si>
  <si>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</si>
  <si>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</si>
  <si>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</si>
  <si>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</si>
  <si>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</si>
  <si>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</si>
  <si>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</si>
  <si>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</si>
  <si>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</si>
  <si>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</si>
  <si>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</si>
  <si>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</si>
  <si>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</si>
  <si>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</si>
  <si>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</si>
  <si>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</si>
  <si>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</si>
  <si>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</si>
  <si>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</si>
  <si>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</si>
  <si>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</si>
  <si>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</si>
  <si>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</si>
  <si>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</si>
  <si>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</si>
  <si>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</si>
  <si>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</si>
  <si>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</si>
  <si>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</si>
  <si>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</si>
  <si>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</si>
  <si>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</si>
  <si>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</si>
  <si>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</si>
  <si>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</si>
  <si>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</si>
  <si>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</si>
  <si>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</si>
  <si>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</si>
  <si>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</si>
  <si>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</si>
  <si>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</si>
  <si>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</si>
  <si>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</si>
  <si>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</si>
  <si>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</si>
  <si>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</si>
  <si>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</si>
  <si>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</si>
  <si>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</si>
  <si>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</si>
  <si>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</si>
  <si>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</si>
  <si>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</si>
  <si>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</si>
  <si>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</si>
  <si>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</si>
  <si>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</si>
  <si>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</si>
  <si>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</si>
  <si>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</si>
  <si>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</si>
  <si>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</si>
  <si>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</si>
  <si>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</si>
  <si>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</si>
  <si>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</si>
  <si>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</si>
  <si>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</si>
  <si>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</si>
  <si>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</si>
  <si>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</si>
  <si>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</si>
  <si>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</si>
  <si>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</si>
  <si>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</si>
  <si>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</si>
  <si>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</si>
  <si>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</si>
  <si>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</si>
  <si>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</si>
  <si>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</si>
  <si>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</si>
  <si>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</si>
  <si>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</si>
  <si>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</si>
  <si>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</si>
  <si>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</si>
  <si>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</si>
  <si>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</si>
  <si>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</si>
  <si>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</si>
  <si>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</si>
  <si>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</si>
  <si>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</si>
  <si>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</si>
  <si>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</si>
  <si>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</si>
  <si>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</si>
  <si>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</si>
  <si>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</si>
  <si>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</si>
  <si>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</si>
  <si>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</si>
  <si>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</si>
  <si>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</si>
  <si>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</si>
  <si>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</si>
  <si>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</si>
  <si>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</si>
  <si>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</si>
  <si>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</si>
  <si>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</si>
  <si>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</si>
  <si>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</si>
  <si>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</si>
  <si>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</si>
  <si>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</si>
  <si>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</si>
  <si>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</si>
  <si>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</si>
  <si>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</si>
  <si>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</si>
  <si>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</si>
  <si>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</si>
  <si>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</si>
  <si>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</si>
  <si>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</si>
  <si>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</si>
  <si>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</si>
  <si>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</si>
  <si>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</si>
  <si>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</si>
  <si>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</si>
  <si>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</si>
  <si>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</si>
  <si>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</si>
  <si>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</si>
  <si>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</si>
  <si>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</si>
  <si>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</si>
  <si>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</si>
  <si>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</si>
  <si>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</si>
  <si>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</si>
  <si>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</si>
  <si>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</si>
  <si>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</si>
  <si>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</si>
  <si>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</si>
  <si>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</si>
  <si>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</si>
  <si>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</si>
  <si>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</si>
  <si>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</si>
  <si>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</si>
  <si>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</si>
  <si>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</si>
  <si>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</si>
  <si>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</si>
  <si>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</si>
  <si>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</si>
  <si>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</si>
  <si>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</si>
  <si>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</si>
  <si>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</si>
  <si>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</si>
  <si>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</si>
  <si>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</si>
  <si>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</si>
  <si>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</si>
  <si>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</si>
  <si>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</si>
  <si>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</si>
  <si>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</si>
  <si>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</si>
  <si>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</si>
  <si>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</si>
  <si>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</si>
  <si>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</si>
  <si>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</si>
  <si>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</si>
  <si>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</si>
  <si>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</si>
  <si>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</si>
  <si>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</si>
  <si>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</si>
  <si>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</si>
  <si>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</si>
  <si>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</si>
  <si>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</si>
  <si>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</si>
  <si>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</si>
  <si>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</si>
  <si>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</si>
  <si>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</si>
  <si>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</si>
  <si>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</si>
  <si>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</si>
  <si>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</si>
  <si>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</si>
  <si>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</si>
  <si>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</si>
  <si>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</si>
  <si>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</si>
  <si>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</si>
  <si>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</si>
  <si>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</si>
  <si>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</si>
  <si>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</si>
  <si>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</si>
  <si>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</si>
  <si>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</si>
  <si>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</si>
  <si>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</si>
  <si>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</si>
  <si>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</si>
  <si>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</si>
  <si>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</si>
  <si>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</si>
  <si>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</si>
  <si>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</si>
  <si>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</si>
  <si>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</si>
  <si>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</si>
  <si>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</si>
  <si>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</si>
  <si>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</si>
  <si>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</si>
  <si>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</si>
  <si>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</si>
  <si>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</si>
  <si>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</si>
  <si>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</si>
  <si>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</si>
  <si>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</si>
  <si>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</si>
  <si>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</si>
  <si>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</si>
  <si>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</si>
  <si>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</si>
  <si>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</si>
  <si>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</si>
  <si>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</si>
  <si>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</si>
  <si>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</si>
  <si>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</si>
  <si>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</si>
  <si>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</si>
  <si>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</si>
  <si>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</si>
  <si>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</si>
  <si>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</si>
  <si>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</si>
  <si>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</si>
  <si>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</si>
  <si>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</si>
  <si>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</si>
  <si>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</si>
  <si>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</si>
  <si>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</si>
  <si>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</si>
  <si>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</si>
  <si>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</si>
  <si>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</si>
  <si>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</si>
  <si>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</si>
  <si>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</si>
  <si>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</si>
  <si>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</si>
  <si>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</si>
  <si>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</si>
  <si>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</si>
  <si>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</si>
  <si>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</si>
  <si>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</si>
  <si>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</si>
  <si>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</si>
  <si>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</si>
  <si>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</si>
  <si>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</si>
  <si>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</si>
  <si>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</si>
  <si>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</si>
  <si>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</si>
  <si>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</si>
  <si>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</si>
  <si>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</si>
  <si>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</si>
  <si>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</si>
  <si>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</si>
  <si>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</si>
  <si>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</si>
  <si>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</si>
  <si>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</si>
  <si>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</si>
  <si>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</si>
  <si>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</si>
  <si>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</si>
  <si>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</si>
  <si>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</si>
  <si>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</si>
  <si>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</si>
  <si>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</si>
  <si>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</si>
  <si>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</si>
  <si>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</si>
  <si>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</si>
  <si>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</si>
  <si>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</si>
  <si>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</si>
  <si>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</si>
  <si>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</si>
  <si>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</si>
  <si>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</si>
  <si>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</si>
  <si>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</si>
  <si>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</si>
  <si>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</si>
  <si>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</si>
  <si>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</si>
  <si>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</si>
  <si>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</si>
  <si>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</si>
  <si>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</si>
  <si>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</si>
  <si>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</si>
  <si>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</si>
  <si>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</si>
  <si>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</si>
  <si>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</si>
  <si>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</si>
  <si>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</si>
  <si>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</si>
  <si>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</si>
  <si>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</si>
  <si>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</si>
  <si>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</si>
  <si>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</si>
  <si>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</si>
  <si>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</si>
  <si>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</si>
  <si>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</si>
  <si>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</si>
  <si>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</si>
  <si>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</si>
  <si>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</si>
  <si>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</si>
  <si>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</si>
  <si>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</si>
  <si>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</si>
  <si>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</si>
  <si>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</si>
  <si>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</si>
  <si>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</si>
  <si>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</si>
  <si>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</si>
  <si>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</si>
  <si>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</si>
  <si>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</si>
  <si>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</si>
  <si>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</si>
  <si>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</si>
  <si>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</si>
  <si>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</si>
  <si>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</si>
  <si>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</si>
  <si>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</si>
  <si>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</si>
  <si>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</si>
  <si>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</si>
  <si>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</si>
  <si>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</si>
  <si>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</si>
  <si>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</si>
  <si>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</si>
  <si>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</si>
  <si>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</si>
  <si>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</si>
  <si>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</si>
  <si>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</si>
  <si>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</si>
  <si>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</si>
  <si>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</si>
  <si>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</si>
  <si>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</si>
  <si>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</si>
  <si>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</si>
  <si>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</si>
  <si>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</si>
  <si>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</si>
  <si>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</si>
  <si>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</si>
  <si>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</si>
  <si>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</si>
  <si>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</si>
  <si>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</si>
  <si>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</si>
  <si>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</si>
  <si>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</si>
  <si>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</si>
  <si>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</si>
  <si>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</si>
  <si>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</si>
  <si>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</si>
  <si>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</si>
  <si>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</si>
  <si>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</si>
  <si>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</si>
  <si>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</si>
  <si>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</si>
  <si>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</si>
  <si>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</si>
  <si>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</si>
  <si>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</si>
  <si>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</si>
  <si>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</si>
  <si>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</si>
  <si>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</si>
  <si>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</si>
  <si>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</si>
  <si>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</si>
  <si>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</si>
  <si>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</si>
  <si>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</si>
  <si>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</si>
  <si>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</si>
  <si>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</si>
  <si>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</si>
  <si>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</si>
  <si>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</si>
  <si>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</si>
  <si>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</si>
  <si>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</si>
  <si>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</si>
  <si>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</si>
  <si>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</si>
  <si>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</si>
  <si>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</si>
  <si>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</si>
  <si>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</si>
  <si>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</si>
  <si>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</si>
  <si>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</si>
  <si>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</si>
  <si>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</si>
  <si>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</si>
  <si>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</si>
  <si>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</si>
  <si>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</si>
  <si>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</si>
  <si>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</si>
  <si>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</si>
  <si>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</si>
  <si>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</si>
  <si>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</si>
  <si>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</si>
  <si>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</si>
  <si>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</si>
  <si>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</si>
  <si>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</si>
  <si>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</si>
  <si>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</si>
  <si>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</si>
  <si>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</si>
  <si>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</si>
  <si>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</si>
  <si>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</si>
  <si>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</si>
  <si>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</si>
  <si>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</si>
  <si>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</si>
  <si>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</si>
  <si>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</si>
  <si>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</si>
  <si>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</si>
  <si>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</si>
  <si>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</si>
  <si>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</si>
  <si>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</si>
  <si>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</si>
  <si>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</si>
  <si>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</si>
  <si>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</si>
  <si>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</si>
  <si>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</si>
  <si>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</si>
  <si>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</si>
  <si>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</si>
  <si>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</si>
  <si>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</si>
  <si>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</si>
  <si>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</si>
  <si>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</si>
  <si>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</si>
  <si>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</si>
  <si>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</si>
  <si>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</si>
  <si>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</si>
  <si>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</si>
  <si>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</si>
  <si>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</si>
  <si>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</si>
  <si>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</si>
  <si>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</si>
  <si>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</si>
  <si>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</si>
  <si>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</si>
  <si>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</si>
  <si>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</si>
  <si>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</si>
  <si>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</si>
  <si>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</si>
  <si>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</si>
  <si>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</si>
  <si>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</si>
  <si>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</si>
  <si>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</si>
  <si>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</si>
  <si>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</si>
  <si>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</si>
  <si>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</si>
  <si>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</si>
  <si>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</si>
  <si>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</si>
  <si>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</si>
  <si>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</si>
  <si>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</si>
  <si>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</si>
  <si>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</si>
  <si>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</si>
  <si>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</si>
  <si>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</si>
  <si>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</si>
  <si>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</si>
  <si>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</si>
  <si>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</si>
  <si>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</si>
  <si>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</si>
  <si>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</si>
  <si>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</si>
  <si>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</si>
  <si>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</si>
  <si>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</si>
  <si>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</si>
  <si>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</si>
  <si>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</si>
  <si>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</si>
  <si>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</si>
  <si>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</si>
  <si>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</si>
  <si>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</si>
  <si>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</si>
  <si>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</si>
  <si>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</si>
  <si>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</si>
  <si>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</si>
  <si>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</si>
  <si>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</si>
  <si>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</si>
  <si>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</si>
  <si>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</si>
  <si>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</si>
  <si>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</si>
  <si>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</si>
  <si>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</si>
  <si>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</si>
  <si>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</si>
  <si>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</si>
  <si>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</si>
  <si>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</si>
  <si>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</si>
  <si>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</si>
  <si>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</si>
  <si>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</si>
  <si>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</si>
  <si>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</si>
  <si>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</si>
  <si>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</si>
  <si>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</si>
  <si>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</si>
  <si>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</si>
  <si>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</si>
  <si>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</si>
  <si>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</si>
  <si>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</si>
  <si>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</si>
  <si>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</si>
  <si>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</si>
  <si>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</si>
  <si>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</si>
  <si>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</si>
  <si>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</si>
  <si>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</si>
  <si>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</si>
  <si>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</si>
  <si>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</si>
  <si>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</si>
  <si>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</si>
  <si>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</si>
  <si>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</si>
  <si>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</si>
  <si>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</si>
  <si>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</si>
  <si>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</si>
  <si>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</si>
  <si>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</si>
  <si>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</si>
  <si>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</si>
  <si>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</si>
  <si>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</si>
  <si>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</si>
  <si>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</si>
  <si>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</si>
  <si>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</si>
  <si>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</si>
  <si>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</si>
  <si>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</si>
  <si>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</si>
  <si>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</si>
  <si>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</si>
  <si>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</si>
  <si>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</si>
  <si>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</si>
  <si>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</si>
  <si>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</si>
  <si>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</si>
  <si>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</si>
  <si>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</si>
  <si>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</si>
  <si>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</si>
  <si>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</si>
  <si>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</si>
  <si>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</si>
  <si>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</si>
  <si>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</si>
  <si>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</si>
  <si>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</si>
  <si>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</si>
  <si>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</si>
  <si>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</si>
  <si>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</si>
  <si>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</si>
  <si>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</si>
  <si>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</si>
  <si>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</si>
  <si>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</si>
  <si>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</si>
  <si>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</si>
  <si>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</si>
  <si>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</si>
  <si>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</si>
  <si>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</si>
  <si>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</si>
  <si>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</si>
  <si>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</si>
  <si>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</si>
  <si>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</si>
  <si>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</si>
  <si>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</si>
  <si>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</si>
  <si>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</si>
  <si>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</si>
  <si>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</si>
  <si>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</si>
  <si>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</si>
  <si>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</si>
  <si>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</si>
  <si>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</si>
  <si>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</si>
  <si>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</si>
  <si>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</si>
  <si>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</si>
  <si>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</si>
  <si>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</si>
  <si>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</si>
  <si>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</si>
  <si>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</si>
  <si>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</si>
  <si>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</si>
  <si>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</si>
  <si>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</si>
  <si>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</si>
  <si>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</si>
  <si>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</si>
  <si>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</si>
  <si>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</si>
  <si>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</si>
  <si>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</si>
  <si>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</si>
  <si>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</si>
  <si>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</si>
  <si>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</si>
  <si>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</si>
  <si>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</si>
  <si>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</si>
  <si>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</si>
  <si>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</si>
  <si>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</si>
  <si>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</si>
  <si>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</si>
  <si>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</si>
  <si>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</si>
  <si>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</si>
  <si>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</si>
  <si>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</si>
  <si>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</si>
  <si>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</si>
  <si>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</si>
  <si>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</si>
  <si>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</si>
  <si>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</si>
  <si>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</si>
  <si>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</si>
  <si>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</si>
  <si>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</si>
  <si>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</si>
  <si>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</si>
  <si>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</si>
  <si>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</si>
  <si>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</si>
  <si>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</si>
  <si>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</si>
  <si>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</si>
  <si>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</si>
  <si>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</si>
  <si>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</si>
  <si>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</si>
  <si>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</si>
  <si>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</si>
  <si>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</si>
  <si>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</si>
  <si>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</si>
  <si>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</si>
  <si>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</si>
  <si>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</si>
  <si>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</si>
  <si>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</si>
  <si>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</si>
  <si>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</si>
  <si>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</si>
  <si>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</si>
  <si>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</si>
  <si>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</si>
  <si>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</si>
  <si>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</si>
  <si>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</si>
  <si>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</si>
  <si>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</si>
  <si>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</si>
  <si>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</si>
  <si>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</si>
  <si>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</si>
  <si>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</si>
  <si>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</si>
  <si>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</si>
  <si>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</si>
  <si>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</si>
  <si>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</si>
  <si>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</si>
  <si>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</si>
  <si>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</si>
  <si>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</si>
  <si>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</si>
  <si>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</si>
  <si>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</si>
  <si>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</si>
  <si>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</si>
  <si>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</si>
  <si>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</si>
  <si>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</si>
  <si>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</si>
  <si>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</si>
  <si>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</si>
  <si>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</si>
  <si>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</si>
  <si>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</si>
  <si>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</si>
  <si>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</si>
  <si>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</si>
  <si>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</si>
  <si>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</si>
  <si>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</si>
  <si>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</si>
  <si>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</si>
  <si>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</si>
  <si>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</si>
  <si>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</si>
  <si>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</si>
  <si>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</si>
  <si>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</si>
  <si>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</si>
  <si>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</si>
  <si>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</si>
  <si>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</si>
  <si>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</si>
  <si>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</si>
  <si>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</si>
  <si>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</si>
  <si>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</si>
  <si>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</si>
  <si>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</si>
  <si>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</si>
  <si>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</si>
  <si>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</si>
  <si>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</si>
  <si>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</si>
  <si>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</si>
  <si>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</si>
  <si>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</si>
  <si>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</si>
  <si>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</si>
  <si>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</si>
  <si>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</si>
  <si>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</si>
  <si>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</si>
  <si>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</si>
  <si>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</si>
  <si>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</si>
  <si>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</si>
  <si>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</si>
  <si>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</si>
  <si>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</si>
  <si>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</si>
  <si>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</si>
  <si>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</si>
  <si>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</si>
  <si>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</si>
  <si>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</si>
  <si>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</si>
  <si>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</si>
  <si>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</si>
  <si>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</si>
  <si>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</si>
  <si>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</si>
  <si>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</si>
  <si>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</si>
  <si>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</si>
  <si>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</si>
  <si>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</si>
  <si>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</si>
  <si>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</si>
  <si>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</si>
  <si>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</si>
  <si>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</si>
  <si>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</si>
  <si>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</si>
  <si>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</si>
  <si>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</si>
  <si>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</si>
  <si>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</si>
  <si>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</si>
  <si>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</si>
  <si>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</si>
  <si>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</si>
  <si>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</si>
  <si>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</si>
  <si>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</si>
  <si>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</si>
  <si>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</si>
  <si>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</si>
  <si>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</si>
  <si>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</si>
  <si>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</si>
  <si>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</si>
  <si>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</si>
  <si>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</si>
  <si>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</si>
  <si>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</si>
  <si>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</si>
  <si>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</si>
  <si>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</si>
  <si>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</si>
  <si>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</si>
  <si>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</si>
  <si>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</si>
  <si>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</si>
  <si>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</si>
  <si>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</si>
  <si>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</si>
  <si>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</si>
  <si>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</si>
  <si>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</si>
  <si>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</si>
  <si>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</si>
  <si>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</si>
  <si>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</si>
  <si>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</si>
  <si>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</si>
  <si>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</si>
  <si>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</si>
  <si>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</si>
  <si>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</si>
  <si>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</si>
  <si>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</si>
  <si>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</si>
  <si>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</si>
  <si>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</si>
  <si>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</si>
  <si>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</si>
  <si>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</si>
  <si>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</si>
  <si>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</si>
  <si>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</si>
  <si>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</si>
  <si>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</si>
  <si>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</si>
  <si>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</si>
  <si>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</si>
  <si>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</si>
  <si>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</si>
  <si>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</si>
  <si>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</si>
  <si>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</si>
  <si>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</si>
  <si>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</si>
  <si>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</si>
  <si>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</si>
  <si>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</si>
  <si>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</si>
  <si>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</si>
  <si>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</si>
  <si>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</si>
  <si>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</si>
  <si>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</si>
  <si>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</si>
  <si>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</si>
  <si>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</si>
  <si>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</si>
  <si>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</si>
  <si>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</si>
  <si>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</si>
  <si>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</si>
  <si>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</si>
  <si>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</si>
  <si>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</si>
  <si>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</si>
  <si>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</si>
  <si>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</si>
  <si>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</si>
  <si>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</si>
  <si>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</si>
  <si>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</si>
  <si>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</si>
  <si>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</si>
  <si>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</si>
  <si>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</si>
  <si>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</si>
  <si>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</si>
  <si>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</si>
  <si>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</si>
  <si>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</si>
  <si>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</si>
  <si>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</si>
  <si>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</si>
  <si>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</si>
  <si>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</si>
  <si>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</si>
  <si>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</si>
  <si>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</si>
  <si>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</si>
  <si>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</si>
  <si>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</si>
  <si>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</si>
  <si>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</si>
  <si>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</si>
  <si>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</si>
  <si>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</si>
  <si>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</si>
  <si>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</si>
  <si>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</si>
  <si>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</si>
  <si>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</si>
  <si>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</si>
  <si>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</si>
  <si>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</si>
  <si>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</si>
  <si>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</si>
  <si>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</si>
  <si>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</si>
  <si>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</si>
  <si>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</si>
  <si>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</si>
  <si>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</si>
  <si>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</si>
  <si>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</si>
  <si>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</si>
  <si>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</si>
  <si>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</si>
  <si>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</si>
  <si>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</si>
  <si>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</si>
  <si>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</si>
  <si>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</si>
  <si>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</si>
  <si>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</si>
  <si>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</si>
  <si>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</si>
  <si>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</si>
  <si>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</si>
  <si>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</si>
  <si>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</si>
  <si>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</si>
  <si>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</si>
  <si>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</si>
  <si>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</si>
  <si>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</si>
  <si>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</si>
  <si>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</si>
  <si>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</si>
  <si>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</si>
  <si>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</si>
  <si>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</si>
  <si>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</si>
  <si>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</si>
  <si>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</si>
  <si>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</si>
  <si>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</si>
  <si>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</si>
  <si>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</si>
  <si>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</si>
  <si>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</si>
  <si>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</si>
  <si>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</si>
  <si>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</si>
  <si>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</si>
  <si>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</si>
  <si>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</si>
  <si>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</si>
  <si>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</si>
  <si>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</si>
  <si>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</si>
  <si>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</si>
  <si>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</si>
  <si>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</si>
  <si>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</si>
  <si>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</si>
  <si>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</si>
  <si>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</si>
  <si>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</si>
  <si>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</si>
  <si>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</si>
  <si>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</si>
  <si>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</si>
  <si>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</si>
  <si>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</si>
  <si>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</si>
  <si>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</si>
  <si>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</si>
  <si>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</si>
  <si>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</si>
  <si>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</si>
  <si>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</si>
  <si>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</si>
  <si>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</si>
  <si>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</si>
  <si>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</si>
  <si>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</si>
  <si>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</si>
  <si>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</si>
  <si>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</si>
  <si>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</si>
  <si>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</si>
  <si>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</si>
  <si>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</si>
  <si>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</si>
  <si>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</si>
  <si>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</si>
  <si>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</si>
  <si>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</si>
  <si>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</si>
  <si>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</si>
  <si>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</si>
  <si>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</si>
  <si>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</si>
  <si>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</si>
  <si>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</si>
  <si>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</si>
  <si>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</si>
  <si>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</si>
  <si>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</si>
  <si>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</si>
  <si>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</si>
  <si>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</si>
  <si>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</si>
  <si>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</si>
  <si>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</si>
  <si>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</si>
  <si>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</si>
  <si>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</si>
  <si>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</si>
  <si>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</si>
  <si>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</si>
  <si>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</si>
  <si>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</si>
  <si>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</si>
  <si>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</si>
  <si>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</si>
  <si>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</si>
  <si>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</si>
  <si>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</si>
  <si>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</si>
  <si>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</si>
  <si>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</si>
  <si>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</si>
  <si>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</si>
  <si>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</si>
  <si>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</si>
  <si>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</si>
  <si>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</si>
  <si>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</si>
  <si>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</si>
  <si>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</si>
  <si>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</si>
  <si>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</si>
  <si>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</si>
  <si>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</si>
  <si>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</si>
  <si>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</si>
  <si>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</si>
  <si>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</si>
  <si>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</si>
  <si>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</si>
  <si>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</si>
  <si>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</si>
  <si>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</si>
  <si>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</si>
  <si>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</si>
  <si>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</si>
  <si>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</si>
  <si>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</si>
  <si>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</si>
  <si>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</si>
  <si>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</si>
  <si>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</si>
  <si>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</si>
  <si>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</si>
  <si>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</si>
  <si>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</si>
  <si>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</si>
  <si>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</si>
  <si>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</si>
  <si>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</si>
  <si>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</si>
  <si>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</si>
  <si>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</si>
  <si>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</si>
  <si>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</si>
  <si>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</si>
  <si>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</si>
  <si>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</si>
  <si>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</si>
  <si>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</si>
  <si>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</si>
  <si>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</si>
  <si>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</si>
  <si>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</si>
  <si>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</si>
  <si>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</si>
  <si>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</si>
  <si>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</si>
  <si>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</si>
  <si>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</si>
  <si>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</si>
  <si>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</si>
  <si>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</si>
  <si>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</si>
  <si>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</si>
  <si>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</si>
  <si>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</si>
  <si>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</si>
  <si>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</si>
  <si>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</si>
  <si>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</si>
  <si>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</si>
  <si>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</si>
  <si>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</si>
  <si>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</si>
  <si>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</si>
  <si>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</si>
  <si>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</si>
  <si>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</si>
  <si>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</si>
  <si>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</si>
  <si>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</si>
  <si>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</si>
  <si>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</si>
  <si>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</si>
  <si>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</si>
  <si>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</si>
  <si>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</si>
  <si>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</si>
  <si>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</si>
  <si>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</si>
  <si>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</si>
  <si>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</si>
  <si>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</si>
  <si>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</si>
  <si>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</si>
  <si>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</si>
  <si>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</si>
  <si>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</si>
  <si>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</si>
  <si>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</si>
  <si>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</si>
  <si>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</si>
  <si>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</si>
  <si>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</si>
  <si>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</si>
  <si>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</si>
  <si>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</si>
  <si>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</si>
  <si>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</si>
  <si>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</si>
  <si>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</si>
  <si>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</si>
  <si>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</si>
  <si>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</si>
  <si>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</si>
  <si>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</si>
  <si>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</si>
  <si>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</si>
  <si>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</si>
  <si>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</si>
  <si>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</si>
  <si>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</si>
  <si>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</si>
  <si>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</si>
  <si>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</si>
  <si>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</si>
  <si>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</si>
  <si>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</si>
  <si>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</si>
  <si>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</si>
  <si>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</si>
  <si>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</si>
  <si>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</si>
  <si>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</si>
  <si>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</si>
  <si>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</si>
  <si>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</si>
  <si>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</si>
  <si>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</si>
  <si>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</si>
  <si>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</si>
  <si>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</si>
  <si>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</si>
  <si>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</si>
  <si>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</si>
  <si>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</si>
  <si>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</si>
  <si>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</si>
  <si>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</si>
  <si>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</si>
  <si>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</si>
  <si>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</si>
  <si>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</si>
  <si>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</si>
  <si>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</si>
  <si>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</si>
  <si>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</si>
  <si>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</si>
  <si>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</si>
  <si>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</si>
  <si>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</si>
  <si>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</si>
  <si>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</si>
  <si>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</si>
  <si>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</si>
  <si>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</si>
  <si>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</si>
  <si>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</si>
  <si>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</si>
  <si>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</si>
  <si>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</si>
  <si>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</si>
  <si>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</si>
  <si>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</si>
  <si>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</si>
  <si>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</si>
  <si>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</si>
  <si>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</si>
  <si>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</si>
  <si>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</si>
  <si>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</si>
  <si>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</si>
  <si>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</si>
  <si>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</si>
  <si>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</si>
  <si>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</si>
  <si>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</si>
  <si>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</si>
  <si>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</si>
  <si>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</si>
  <si>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</si>
  <si>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</si>
  <si>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</si>
  <si>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</si>
  <si>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</si>
  <si>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</si>
  <si>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</si>
  <si>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</si>
  <si>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</si>
  <si>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</si>
  <si>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</si>
  <si>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</si>
  <si>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</si>
  <si>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</si>
  <si>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</si>
  <si>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</si>
  <si>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</si>
  <si>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</si>
  <si>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</si>
  <si>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</si>
  <si>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</si>
  <si>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</si>
  <si>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</si>
  <si>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</si>
  <si>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</si>
  <si>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</si>
  <si>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</si>
  <si>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</si>
  <si>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</si>
  <si>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</si>
  <si>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</si>
  <si>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</si>
  <si>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</si>
  <si>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</si>
  <si>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</si>
  <si>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</si>
  <si>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</si>
  <si>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</si>
  <si>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</si>
  <si>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</si>
  <si>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</si>
  <si>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</si>
  <si>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</si>
  <si>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</si>
  <si>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</si>
  <si>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</si>
  <si>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</si>
  <si>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</si>
  <si>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</si>
  <si>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</si>
  <si>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</si>
  <si>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</si>
  <si>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</si>
  <si>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</si>
  <si>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</si>
  <si>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</si>
  <si>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</si>
  <si>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</si>
  <si>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</si>
  <si>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</si>
  <si>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</si>
  <si>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</si>
  <si>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</si>
  <si>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</si>
  <si>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</si>
  <si>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</si>
  <si>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</si>
  <si>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</si>
  <si>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</si>
  <si>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</si>
  <si>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</si>
  <si>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</si>
  <si>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</si>
  <si>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</si>
  <si>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</si>
  <si>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</si>
  <si>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</si>
  <si>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</si>
  <si>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</si>
  <si>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</si>
  <si>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</si>
  <si>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</si>
  <si>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</si>
  <si>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</si>
  <si>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</si>
  <si>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</si>
  <si>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</si>
  <si>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</si>
  <si>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</si>
  <si>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</si>
  <si>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</si>
  <si>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</si>
  <si>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</si>
  <si>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</si>
  <si>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</si>
  <si>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</si>
  <si>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</si>
  <si>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</si>
  <si>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</si>
  <si>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</si>
  <si>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</si>
  <si>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</si>
  <si>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</si>
  <si>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</si>
  <si>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</si>
  <si>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</si>
  <si>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</si>
  <si>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</si>
  <si>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</si>
  <si>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</si>
  <si>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</si>
  <si>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</si>
  <si>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</si>
  <si>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</si>
  <si>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</si>
  <si>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</si>
  <si>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</si>
  <si>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</si>
  <si>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</si>
  <si>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</si>
  <si>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</si>
  <si>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</si>
  <si>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</si>
  <si>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</si>
  <si>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</si>
  <si>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</si>
  <si>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</si>
  <si>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</si>
  <si>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</si>
  <si>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</si>
  <si>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</si>
  <si>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</si>
  <si>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</si>
  <si>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</si>
  <si>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</si>
  <si>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</si>
  <si>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</si>
  <si>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</si>
  <si>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</si>
  <si>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</si>
  <si>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</si>
  <si>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</si>
  <si>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</si>
  <si>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</si>
  <si>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</si>
  <si>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</si>
  <si>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</si>
  <si>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</si>
  <si>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</si>
  <si>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</si>
  <si>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</si>
  <si>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</si>
  <si>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</si>
  <si>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</si>
  <si>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</si>
  <si>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</si>
  <si>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</si>
  <si>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</si>
  <si>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</si>
  <si>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</si>
  <si>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</si>
  <si>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</si>
  <si>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</si>
  <si>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</si>
  <si>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</si>
  <si>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</si>
  <si>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</si>
  <si>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</si>
  <si>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</si>
  <si>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</si>
  <si>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</si>
  <si>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</si>
  <si>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</si>
  <si>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</si>
  <si>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</si>
  <si>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</si>
  <si>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</si>
  <si>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</si>
  <si>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</si>
  <si>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</si>
  <si>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</si>
  <si>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</si>
  <si>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</si>
  <si>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</si>
  <si>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</si>
  <si>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</si>
  <si>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</si>
  <si>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</si>
  <si>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</si>
  <si>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</si>
  <si>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</si>
  <si>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</si>
  <si>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</si>
  <si>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</si>
  <si>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</si>
  <si>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</si>
  <si>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</si>
  <si>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</si>
  <si>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</si>
  <si>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</si>
  <si>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</si>
  <si>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</si>
  <si>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</si>
  <si>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</si>
  <si>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</si>
  <si>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</si>
  <si>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</si>
  <si>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</si>
  <si>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</si>
  <si>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</si>
  <si>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</si>
  <si>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</si>
  <si>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</si>
  <si>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</si>
  <si>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</si>
  <si>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</si>
  <si>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</si>
  <si>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</si>
  <si>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</si>
  <si>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</si>
  <si>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</si>
  <si>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</si>
  <si>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</si>
  <si>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</si>
  <si>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</si>
  <si>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</si>
  <si>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</si>
  <si>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</si>
  <si>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</si>
  <si>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</si>
  <si>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</si>
  <si>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</si>
  <si>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</si>
  <si>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</si>
  <si>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</si>
  <si>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</si>
  <si>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</si>
  <si>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</si>
  <si>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</si>
  <si>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</si>
  <si>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</si>
  <si>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</si>
  <si>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</si>
  <si>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</si>
  <si>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</si>
  <si>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</si>
  <si>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</si>
  <si>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</si>
  <si>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</si>
  <si>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</si>
  <si>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</si>
  <si>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</si>
  <si>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</si>
  <si>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</si>
  <si>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</si>
  <si>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</si>
  <si>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</si>
  <si>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</si>
  <si>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</si>
  <si>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</si>
  <si>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</si>
  <si>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</si>
  <si>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</si>
  <si>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</si>
  <si>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</si>
  <si>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</si>
  <si>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</si>
  <si>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</si>
  <si>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</si>
  <si>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</si>
  <si>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</si>
  <si>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</si>
  <si>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</si>
  <si>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</si>
  <si>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</si>
  <si>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</si>
  <si>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</si>
  <si>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</si>
  <si>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</si>
  <si>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</si>
  <si>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</si>
  <si>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</si>
  <si>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</si>
  <si>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</si>
  <si>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</si>
  <si>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</si>
  <si>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</si>
  <si>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</si>
  <si>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</si>
  <si>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</si>
  <si>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</si>
  <si>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</si>
  <si>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</si>
  <si>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</si>
  <si>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</si>
  <si>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</si>
  <si>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</si>
  <si>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</si>
  <si>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</si>
  <si>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</si>
  <si>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</si>
  <si>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</si>
  <si>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</si>
  <si>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</si>
  <si>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</si>
  <si>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</si>
  <si>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</si>
  <si>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</si>
  <si>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</si>
  <si>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</si>
  <si>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</si>
  <si>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</si>
  <si>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</si>
  <si>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</si>
  <si>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</si>
  <si>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</si>
  <si>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</si>
  <si>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</si>
  <si>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</si>
  <si>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</si>
  <si>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</si>
  <si>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</si>
  <si>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</si>
  <si>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</si>
  <si>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</si>
  <si>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</si>
  <si>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</si>
  <si>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</si>
  <si>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</si>
  <si>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</si>
  <si>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</si>
  <si>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</si>
  <si>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</si>
  <si>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</si>
  <si>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</si>
  <si>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</si>
  <si>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</si>
  <si>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</si>
  <si>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</si>
  <si>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</si>
  <si>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</si>
  <si>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</si>
  <si>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</si>
  <si>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</si>
  <si>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</si>
  <si>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</si>
  <si>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</si>
  <si>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</si>
  <si>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</si>
  <si>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</si>
  <si>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</si>
  <si>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</si>
  <si>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</si>
  <si>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</si>
  <si>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</si>
  <si>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</si>
  <si>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</si>
  <si>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</si>
  <si>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</si>
  <si>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</si>
  <si>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</si>
  <si>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</si>
  <si>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</si>
  <si>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</si>
  <si>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</si>
  <si>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</si>
  <si>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</si>
  <si>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</si>
  <si>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</si>
  <si>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</si>
  <si>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</si>
  <si>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</si>
  <si>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</si>
  <si>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</si>
  <si>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</si>
  <si>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</si>
  <si>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</si>
  <si>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</si>
  <si>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</si>
  <si>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</si>
  <si>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</si>
  <si>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</si>
  <si>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</si>
  <si>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</si>
  <si>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</si>
  <si>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</si>
  <si>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</si>
  <si>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</si>
  <si>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</si>
  <si>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</si>
  <si>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</si>
  <si>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</si>
  <si>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</si>
  <si>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</si>
  <si>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</si>
  <si>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</si>
  <si>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</si>
  <si>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</si>
  <si>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</si>
  <si>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</si>
  <si>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</si>
  <si>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</si>
  <si>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</si>
  <si>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</si>
  <si>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</si>
  <si>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</si>
  <si>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</si>
  <si>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</si>
  <si>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</si>
  <si>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</si>
  <si>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</si>
  <si>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</si>
  <si>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</si>
  <si>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</si>
  <si>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</si>
  <si>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</si>
  <si>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</si>
  <si>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</si>
  <si>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</si>
  <si>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</si>
  <si>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</si>
  <si>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</si>
  <si>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</si>
  <si>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</si>
  <si>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</si>
  <si>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</si>
  <si>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</si>
  <si>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</si>
  <si>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</si>
  <si>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</si>
  <si>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</si>
  <si>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</si>
  <si>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</si>
  <si>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</si>
  <si>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</si>
  <si>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</si>
  <si>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</si>
  <si>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</si>
  <si>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</si>
  <si>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</si>
  <si>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</si>
  <si>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</si>
  <si>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</si>
  <si>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</si>
  <si>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</si>
  <si>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</si>
  <si>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</si>
  <si>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</si>
  <si>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</si>
  <si>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</si>
  <si>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</si>
  <si>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</si>
  <si>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</si>
  <si>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</si>
  <si>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</si>
  <si>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</si>
  <si>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</si>
  <si>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</si>
  <si>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</si>
  <si>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</si>
  <si>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</si>
  <si>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</si>
  <si>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</si>
  <si>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</si>
  <si>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</si>
  <si>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</si>
  <si>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</si>
  <si>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</si>
  <si>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</si>
  <si>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</si>
  <si>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</si>
  <si>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</si>
  <si>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</si>
  <si>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</si>
  <si>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</si>
  <si>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</si>
  <si>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</si>
  <si>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</si>
  <si>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</si>
  <si>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</si>
  <si>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</si>
  <si>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</si>
  <si>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</si>
  <si>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</si>
  <si>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</si>
  <si>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</si>
  <si>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</si>
  <si>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</si>
  <si>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</si>
  <si>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</si>
  <si>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</si>
  <si>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</si>
  <si>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</si>
  <si>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</si>
  <si>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</si>
  <si>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</si>
  <si>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</si>
  <si>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</si>
  <si>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</si>
  <si>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</si>
  <si>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</si>
  <si>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</si>
  <si>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</si>
  <si>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</si>
  <si>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</si>
  <si>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</si>
  <si>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</si>
  <si>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</si>
  <si>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</si>
  <si>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</si>
  <si>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</si>
  <si>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</si>
  <si>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</si>
  <si>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</si>
  <si>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</si>
  <si>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</si>
  <si>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</si>
  <si>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</si>
  <si>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</si>
  <si>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</si>
  <si>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</si>
  <si>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</si>
  <si>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</si>
  <si>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</si>
  <si>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</si>
  <si>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</si>
  <si>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</si>
  <si>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</si>
  <si>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</si>
  <si>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</si>
  <si>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</si>
  <si>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</si>
  <si>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</si>
  <si>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</si>
  <si>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</si>
  <si>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</si>
  <si>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</si>
  <si>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</si>
  <si>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</si>
  <si>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</si>
  <si>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</si>
  <si>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</si>
  <si>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</si>
  <si>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</si>
  <si>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</si>
  <si>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</si>
  <si>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</si>
  <si>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</si>
  <si>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</si>
  <si>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</si>
  <si>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</si>
  <si>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</si>
  <si>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</si>
  <si>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</si>
  <si>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</si>
  <si>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</si>
  <si>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</si>
  <si>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</si>
  <si>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</si>
  <si>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</si>
  <si>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</si>
  <si>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</si>
  <si>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</si>
  <si>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</si>
  <si>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</si>
  <si>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</si>
  <si>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</si>
  <si>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</si>
  <si>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</si>
  <si>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</si>
  <si>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</si>
  <si>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</si>
  <si>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</si>
  <si>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</si>
  <si>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</si>
  <si>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</si>
  <si>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</si>
  <si>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</si>
  <si>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</si>
  <si>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</si>
  <si>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</si>
  <si>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</si>
  <si>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</si>
  <si>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</si>
  <si>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</si>
  <si>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</si>
  <si>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</si>
  <si>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</si>
  <si>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</si>
  <si>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</si>
  <si>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</si>
  <si>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</si>
  <si>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</si>
  <si>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</si>
  <si>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</si>
  <si>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</si>
  <si>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</si>
  <si>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</si>
  <si>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</si>
  <si>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</si>
  <si>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</si>
  <si>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</si>
  <si>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</si>
  <si>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</si>
  <si>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</si>
  <si>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</si>
  <si>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</si>
  <si>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</si>
  <si>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</si>
  <si>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</si>
  <si>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</si>
  <si>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</si>
  <si>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</si>
  <si>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</si>
  <si>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</si>
  <si>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</si>
  <si>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</si>
  <si>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</si>
  <si>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</si>
  <si>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</si>
  <si>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</si>
  <si>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</si>
  <si>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</si>
  <si>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</si>
  <si>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</si>
  <si>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</si>
  <si>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</si>
  <si>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</si>
  <si>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</si>
  <si>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</si>
  <si>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</si>
  <si>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</si>
  <si>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</si>
  <si>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</si>
  <si>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</si>
  <si>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</si>
  <si>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</si>
  <si>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</si>
  <si>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</si>
  <si>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</si>
  <si>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</si>
  <si>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</si>
  <si>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</si>
  <si>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</si>
  <si>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</si>
  <si>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</si>
  <si>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</si>
  <si>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</si>
  <si>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</si>
  <si>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</si>
  <si>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</si>
  <si>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</si>
  <si>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</si>
  <si>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</si>
  <si>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</si>
  <si>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</si>
  <si>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</si>
  <si>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</si>
  <si>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</si>
  <si>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</si>
  <si>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</si>
  <si>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</si>
  <si>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</si>
  <si>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</si>
  <si>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</si>
  <si>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</si>
  <si>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</si>
  <si>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</si>
  <si>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</si>
  <si>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</si>
  <si>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</si>
  <si>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</si>
  <si>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</si>
  <si>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</si>
  <si>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</si>
  <si>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</si>
  <si>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</si>
  <si>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</si>
  <si>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</si>
  <si>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</si>
  <si>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</si>
  <si>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</si>
  <si>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</si>
  <si>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</si>
  <si>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</si>
  <si>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</si>
  <si>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</si>
  <si>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</si>
  <si>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</si>
  <si>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</si>
  <si>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</si>
  <si>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</si>
  <si>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</si>
  <si>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</si>
  <si>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</si>
  <si>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</si>
  <si>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</si>
  <si>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</si>
  <si>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</si>
  <si>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</si>
  <si>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</si>
  <si>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</si>
  <si>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</si>
  <si>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</si>
  <si>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</si>
  <si>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</si>
  <si>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</si>
  <si>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</si>
  <si>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</si>
  <si>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</si>
  <si>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</si>
  <si>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</si>
  <si>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</si>
  <si>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</si>
  <si>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</si>
  <si>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</si>
  <si>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</si>
  <si>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</si>
  <si>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</si>
  <si>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</si>
  <si>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</si>
  <si>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</si>
  <si>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</si>
  <si>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</si>
  <si>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</si>
  <si>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</si>
  <si>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</si>
  <si>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</si>
  <si>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</si>
  <si>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</si>
  <si>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</si>
  <si>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</si>
  <si>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</si>
  <si>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</si>
  <si>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</si>
  <si>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</si>
  <si>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</si>
  <si>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</si>
  <si>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</si>
  <si>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</si>
  <si>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</si>
  <si>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</si>
  <si>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</si>
  <si>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</si>
  <si>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</si>
  <si>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</si>
  <si>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</si>
  <si>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</si>
  <si>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</si>
  <si>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</si>
  <si>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</si>
  <si>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</si>
  <si>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</si>
  <si>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</si>
  <si>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</si>
  <si>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</si>
  <si>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</si>
  <si>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</si>
  <si>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</si>
  <si>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</si>
  <si>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</si>
  <si>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</si>
  <si>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</si>
  <si>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</si>
  <si>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</si>
  <si>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</si>
  <si>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</si>
  <si>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</si>
  <si>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</si>
  <si>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</si>
  <si>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</si>
  <si>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</si>
  <si>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</si>
  <si>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</si>
  <si>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</si>
  <si>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</si>
  <si>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</si>
  <si>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</si>
  <si>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</si>
  <si>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</si>
  <si>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</si>
  <si>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</si>
  <si>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</si>
  <si>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</si>
  <si>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</si>
  <si>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</si>
  <si>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</si>
  <si>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</si>
  <si>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</si>
  <si>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</si>
  <si>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</si>
  <si>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</si>
  <si>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</si>
  <si>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</si>
  <si>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</si>
  <si>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</si>
  <si>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</si>
  <si>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</si>
  <si>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</si>
  <si>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</si>
  <si>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</si>
  <si>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</si>
  <si>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</si>
  <si>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</si>
  <si>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</si>
  <si>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</si>
  <si>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</si>
  <si>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</si>
  <si>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</si>
  <si>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</si>
  <si>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</si>
  <si>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</si>
  <si>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</si>
  <si>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</si>
  <si>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</si>
  <si>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</si>
  <si>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</si>
  <si>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</si>
  <si>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</si>
  <si>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</si>
  <si>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</si>
  <si>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</si>
  <si>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</si>
  <si>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</si>
  <si>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</si>
  <si>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</si>
  <si>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</si>
  <si>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</si>
  <si>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</si>
  <si>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</si>
  <si>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</si>
  <si>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</si>
  <si>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</si>
  <si>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</si>
  <si>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</si>
  <si>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</si>
  <si>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</si>
  <si>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</si>
  <si>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</si>
  <si>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</si>
  <si>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</si>
  <si>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</si>
  <si>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</si>
  <si>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</si>
  <si>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</si>
  <si>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</si>
  <si>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</si>
  <si>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</si>
  <si>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</si>
  <si>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</si>
  <si>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</si>
  <si>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</si>
  <si>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</si>
  <si>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</si>
  <si>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</si>
  <si>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</si>
  <si>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</si>
  <si>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</si>
  <si>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</si>
  <si>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</si>
  <si>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</si>
  <si>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</si>
  <si>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</si>
  <si>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</si>
  <si>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</si>
  <si>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</si>
  <si>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</si>
  <si>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</si>
  <si>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</si>
  <si>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</si>
  <si>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</si>
  <si>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</si>
  <si>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</si>
  <si>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</si>
  <si>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</si>
  <si>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</si>
  <si>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</si>
  <si>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</si>
  <si>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</si>
  <si>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</si>
  <si>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</si>
  <si>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</si>
  <si>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</si>
  <si>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</si>
  <si>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</si>
  <si>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</si>
  <si>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</si>
  <si>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</si>
  <si>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</si>
  <si>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</si>
  <si>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</si>
  <si>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</si>
  <si>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</si>
  <si>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</si>
  <si>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</si>
  <si>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</si>
  <si>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</si>
  <si>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</si>
  <si>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</si>
  <si>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</si>
  <si>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</si>
  <si>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</si>
  <si>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</si>
  <si>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</si>
  <si>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</si>
  <si>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</si>
  <si>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</si>
  <si>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</si>
  <si>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</si>
  <si>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</si>
  <si>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</si>
  <si>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</si>
  <si>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</si>
  <si>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</si>
  <si>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</si>
  <si>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</si>
  <si>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</si>
  <si>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</si>
  <si>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</si>
  <si>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</si>
  <si>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</si>
  <si>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</si>
  <si>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</si>
  <si>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</si>
  <si>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</si>
  <si>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</si>
  <si>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</si>
  <si>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</si>
  <si>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</si>
  <si>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</si>
  <si>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</si>
  <si>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</si>
  <si>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</si>
  <si>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</si>
  <si>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</si>
  <si>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</si>
  <si>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</si>
  <si>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</si>
  <si>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</si>
  <si>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</si>
  <si>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</si>
  <si>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</si>
  <si>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</si>
  <si>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</si>
  <si>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</si>
  <si>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</si>
  <si>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</si>
  <si>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</si>
  <si>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</si>
  <si>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</si>
  <si>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</si>
  <si>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</si>
  <si>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</si>
  <si>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</si>
  <si>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</si>
  <si>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</si>
  <si>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</si>
  <si>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</si>
  <si>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</si>
  <si>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</si>
  <si>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</si>
  <si>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</si>
  <si>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</si>
  <si>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</si>
  <si>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</si>
  <si>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</si>
  <si>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</si>
  <si>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</si>
  <si>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</si>
  <si>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</si>
  <si>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</si>
  <si>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</si>
  <si>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</si>
  <si>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</si>
  <si>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</si>
  <si>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</si>
  <si>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</si>
  <si>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</si>
  <si>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</si>
  <si>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</si>
  <si>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</si>
  <si>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</si>
  <si>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</si>
  <si>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</si>
  <si>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</si>
  <si>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</si>
  <si>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</si>
  <si>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</si>
  <si>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</si>
  <si>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</si>
  <si>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</si>
  <si>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</si>
  <si>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</si>
  <si>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</si>
  <si>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</si>
  <si>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</si>
  <si>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</si>
  <si>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</si>
  <si>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</si>
  <si>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</si>
  <si>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</si>
  <si>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</si>
  <si>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</si>
  <si>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</si>
  <si>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</si>
  <si>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</si>
  <si>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</si>
  <si>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</si>
  <si>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</si>
  <si>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</si>
  <si>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</si>
  <si>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</si>
  <si>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</si>
  <si>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</si>
  <si>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</si>
  <si>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</si>
  <si>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</si>
  <si>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</si>
  <si>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</si>
  <si>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</si>
  <si>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</si>
  <si>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</si>
  <si>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</si>
  <si>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</si>
  <si>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</si>
  <si>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</si>
  <si>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</si>
  <si>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</si>
  <si>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</si>
  <si>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</si>
  <si>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</si>
  <si>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</si>
  <si>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</si>
  <si>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</si>
  <si>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</si>
  <si>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</si>
  <si>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</si>
  <si>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</si>
  <si>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</si>
  <si>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</si>
  <si>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</si>
  <si>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</si>
  <si>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</si>
  <si>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</si>
  <si>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</si>
  <si>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</si>
  <si>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</si>
  <si>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</si>
  <si>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</si>
  <si>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</si>
  <si>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</si>
  <si>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</si>
  <si>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</si>
  <si>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</si>
  <si>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</si>
  <si>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</si>
  <si>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</si>
  <si>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</si>
  <si>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</si>
  <si>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</si>
  <si>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</si>
  <si>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</si>
  <si>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</si>
  <si>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</si>
  <si>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</si>
  <si>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</si>
  <si>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</si>
  <si>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</si>
  <si>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</si>
  <si>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</si>
  <si>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</si>
  <si>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</si>
  <si>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</si>
  <si>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</si>
  <si>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</si>
  <si>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</si>
  <si>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</si>
  <si>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</si>
  <si>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</si>
  <si>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</si>
  <si>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</si>
  <si>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</si>
  <si>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</si>
  <si>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</si>
  <si>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</si>
  <si>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</si>
  <si>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</si>
  <si>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</si>
  <si>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</si>
  <si>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</si>
  <si>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</si>
  <si>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</si>
  <si>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</si>
  <si>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</si>
  <si>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</si>
  <si>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</si>
  <si>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</si>
  <si>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</si>
  <si>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</si>
  <si>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</si>
  <si>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</si>
  <si>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</si>
  <si>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</si>
  <si>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</si>
  <si>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</si>
  <si>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</si>
  <si>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</si>
  <si>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</si>
  <si>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</si>
  <si>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</si>
  <si>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</si>
  <si>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</si>
  <si>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</si>
  <si>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</si>
  <si>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</si>
  <si>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</si>
  <si>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</si>
  <si>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</si>
  <si>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</si>
  <si>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</si>
  <si>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</si>
  <si>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</si>
  <si>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</si>
  <si>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</si>
  <si>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</si>
  <si>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</si>
  <si>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</si>
  <si>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</si>
  <si>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</si>
  <si>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</si>
  <si>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</si>
  <si>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</si>
  <si>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</si>
  <si>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</si>
  <si>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</si>
  <si>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</si>
  <si>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</si>
  <si>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</si>
  <si>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</si>
  <si>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</si>
  <si>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</si>
  <si>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</si>
  <si>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</si>
  <si>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</si>
  <si>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</si>
  <si>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</si>
  <si>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</si>
  <si>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</si>
  <si>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</si>
  <si>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</si>
  <si>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</si>
  <si>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</si>
  <si>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</si>
  <si>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</si>
  <si>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</si>
  <si>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</si>
  <si>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</si>
  <si>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</si>
  <si>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</si>
  <si>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</si>
  <si>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</si>
  <si>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</si>
  <si>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</si>
  <si>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</si>
  <si>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</si>
  <si>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</si>
  <si>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</si>
  <si>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</si>
  <si>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</si>
  <si>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</si>
  <si>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</si>
  <si>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</si>
  <si>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</si>
  <si>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</si>
  <si>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</si>
  <si>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</si>
  <si>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</si>
  <si>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</si>
  <si>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</si>
  <si>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</si>
  <si>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</si>
  <si>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</si>
  <si>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</si>
  <si>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</si>
  <si>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</si>
  <si>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</si>
  <si>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</si>
  <si>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</si>
  <si>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</si>
  <si>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</si>
  <si>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</si>
  <si>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</si>
  <si>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</si>
  <si>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</si>
  <si>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</si>
  <si>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</si>
  <si>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</si>
  <si>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</si>
  <si>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</si>
  <si>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</si>
  <si>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</si>
  <si>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</si>
  <si>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</si>
  <si>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</si>
  <si>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</si>
  <si>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</si>
  <si>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</si>
  <si>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</si>
  <si>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</si>
  <si>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</si>
  <si>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</si>
  <si>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</si>
  <si>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</si>
  <si>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</si>
  <si>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</si>
  <si>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</si>
  <si>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</si>
  <si>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</si>
  <si>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</si>
  <si>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</si>
  <si>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</si>
  <si>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</si>
  <si>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</si>
  <si>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</si>
  <si>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</si>
  <si>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</si>
  <si>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</si>
  <si>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</si>
  <si>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</si>
  <si>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</si>
  <si>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</si>
  <si>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</si>
  <si>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</si>
  <si>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</si>
  <si>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</si>
  <si>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</si>
  <si>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</si>
  <si>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</si>
  <si>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</si>
  <si>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</si>
  <si>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</si>
  <si>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</si>
  <si>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</si>
  <si>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</si>
  <si>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</si>
  <si>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</si>
  <si>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</si>
  <si>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</si>
  <si>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</si>
  <si>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</si>
  <si>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</si>
  <si>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</si>
  <si>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</si>
  <si>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</si>
  <si>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</si>
  <si>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</si>
  <si>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</si>
  <si>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</si>
  <si>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</si>
  <si>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</si>
  <si>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</si>
  <si>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</si>
  <si>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</si>
  <si>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</si>
  <si>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</si>
  <si>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</si>
  <si>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</si>
  <si>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</si>
  <si>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</si>
  <si>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</si>
  <si>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</si>
  <si>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</si>
  <si>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</si>
  <si>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</si>
  <si>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</si>
  <si>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</si>
  <si>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</si>
  <si>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</si>
  <si>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</si>
  <si>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</si>
  <si>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</si>
  <si>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</si>
  <si>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</si>
  <si>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</si>
  <si>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</si>
  <si>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</si>
  <si>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</si>
  <si>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</si>
  <si>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</si>
  <si>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</si>
  <si>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</si>
  <si>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</si>
  <si>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</si>
  <si>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</si>
  <si>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</si>
  <si>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</si>
  <si>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</si>
  <si>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</si>
  <si>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</si>
  <si>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</si>
  <si>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</si>
  <si>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</si>
  <si>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</si>
  <si>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</si>
  <si>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</si>
  <si>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</si>
  <si>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</si>
  <si>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</si>
  <si>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</si>
  <si>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</si>
  <si>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</si>
  <si>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</si>
  <si>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</si>
  <si>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</si>
  <si>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</si>
  <si>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</si>
  <si>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</si>
  <si>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</si>
  <si>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</si>
  <si>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</si>
  <si>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</si>
  <si>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</si>
  <si>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</si>
  <si>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</si>
  <si>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</si>
  <si>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</si>
  <si>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</si>
  <si>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</si>
  <si>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</si>
  <si>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</si>
  <si>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</si>
  <si>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</si>
  <si>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</si>
  <si>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</si>
  <si>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</si>
  <si>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</si>
  <si>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</si>
  <si>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</si>
  <si>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</si>
  <si>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</si>
  <si>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</si>
  <si>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</si>
  <si>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</si>
  <si>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</si>
  <si>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</si>
  <si>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</si>
  <si>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</si>
  <si>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</si>
  <si>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</si>
  <si>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</si>
  <si>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</si>
  <si>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</si>
  <si>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</si>
  <si>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</si>
  <si>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</si>
  <si>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</si>
  <si>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</si>
  <si>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</si>
  <si>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</si>
  <si>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</si>
  <si>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</si>
  <si>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</si>
  <si>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</si>
  <si>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</si>
  <si>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</si>
  <si>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</si>
  <si>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</si>
  <si>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</si>
  <si>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</si>
  <si>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</si>
  <si>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</si>
  <si>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</si>
  <si>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</si>
  <si>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</si>
  <si>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</si>
  <si>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</si>
  <si>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</si>
  <si>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</si>
  <si>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</si>
  <si>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</si>
  <si>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</si>
  <si>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</si>
  <si>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</si>
  <si>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</si>
  <si>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</si>
  <si>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</si>
  <si>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</si>
  <si>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</si>
  <si>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</si>
  <si>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</si>
  <si>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</si>
  <si>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</si>
  <si>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</si>
  <si>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</si>
  <si>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</si>
  <si>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</si>
  <si>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</si>
  <si>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</si>
  <si>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</si>
  <si>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</si>
  <si>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</si>
  <si>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</si>
  <si>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</si>
  <si>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</si>
  <si>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</si>
  <si>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</si>
  <si>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</si>
  <si>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</si>
  <si>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</si>
  <si>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</si>
  <si>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</si>
  <si>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</si>
  <si>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</si>
  <si>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</si>
  <si>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</si>
  <si>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</si>
  <si>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</si>
  <si>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</si>
  <si>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</si>
  <si>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</si>
  <si>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</si>
  <si>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</si>
  <si>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</si>
  <si>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</si>
  <si>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</si>
  <si>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</si>
  <si>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</si>
  <si>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</si>
  <si>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</si>
  <si>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</si>
  <si>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</si>
  <si>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</si>
  <si>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</si>
  <si>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</si>
  <si>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</si>
  <si>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</si>
  <si>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</si>
  <si>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</si>
  <si>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</si>
  <si>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</si>
  <si>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</si>
  <si>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</si>
  <si>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</si>
  <si>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</si>
  <si>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</si>
  <si>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</si>
  <si>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</si>
  <si>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</si>
  <si>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</si>
  <si>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</si>
  <si>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</si>
  <si>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</si>
  <si>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</si>
  <si>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</si>
  <si>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</si>
  <si>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</si>
  <si>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</si>
  <si>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</si>
  <si>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</si>
  <si>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</si>
  <si>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</si>
  <si>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</si>
  <si>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</si>
  <si>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</si>
  <si>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</si>
  <si>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</si>
  <si>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</si>
  <si>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</si>
  <si>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</si>
  <si>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</si>
  <si>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</si>
  <si>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</si>
  <si>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</si>
  <si>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</si>
  <si>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</si>
  <si>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</si>
  <si>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</si>
  <si>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</si>
  <si>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</si>
  <si>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</si>
  <si>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</si>
  <si>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</si>
  <si>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</si>
  <si>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</si>
  <si>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</si>
  <si>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</si>
  <si>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</si>
  <si>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</si>
  <si>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</si>
  <si>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</si>
  <si>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</si>
  <si>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</si>
  <si>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</si>
  <si>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</si>
  <si>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</si>
  <si>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</si>
  <si>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</si>
  <si>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</si>
  <si>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</si>
  <si>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</si>
  <si>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</si>
  <si>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</si>
  <si>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</si>
  <si>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</si>
  <si>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</si>
  <si>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</si>
  <si>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</si>
  <si>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</si>
  <si>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</si>
  <si>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</si>
  <si>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</si>
  <si>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</si>
  <si>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</si>
  <si>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</si>
  <si>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</si>
  <si>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</si>
  <si>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</si>
  <si>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</si>
  <si>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</si>
  <si>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</si>
  <si>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</si>
  <si>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</si>
  <si>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</si>
  <si>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</si>
  <si>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</si>
  <si>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</si>
  <si>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</si>
  <si>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</si>
  <si>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</si>
  <si>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</si>
  <si>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</si>
  <si>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</si>
  <si>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</si>
  <si>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</si>
  <si>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</si>
  <si>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</si>
  <si>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</si>
  <si>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</si>
  <si>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</si>
  <si>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</si>
  <si>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</si>
  <si>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</si>
  <si>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</si>
  <si>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</si>
  <si>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</si>
  <si>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</si>
  <si>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</si>
  <si>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</si>
  <si>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</si>
  <si>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</si>
  <si>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</si>
  <si>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</si>
  <si>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</si>
  <si>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</si>
  <si>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</si>
  <si>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</si>
  <si>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</si>
  <si>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</si>
  <si>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</si>
  <si>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</si>
  <si>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</si>
  <si>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</si>
  <si>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</si>
  <si>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</si>
  <si>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</si>
  <si>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</si>
  <si>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</si>
  <si>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</si>
  <si>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</si>
  <si>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</si>
  <si>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</si>
  <si>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</si>
  <si>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</si>
  <si>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</si>
  <si>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</si>
  <si>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</si>
  <si>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</si>
  <si>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</si>
  <si>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</si>
  <si>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</si>
  <si>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</si>
  <si>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</si>
  <si>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</si>
  <si>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</si>
  <si>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</si>
  <si>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</si>
  <si>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</si>
  <si>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</si>
  <si>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</si>
  <si>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</si>
  <si>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</si>
  <si>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</si>
  <si>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</si>
  <si>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</si>
  <si>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</si>
  <si>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</si>
  <si>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</si>
  <si>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</si>
  <si>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</si>
  <si>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</si>
  <si>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</si>
  <si>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</si>
  <si>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</si>
  <si>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</si>
  <si>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</si>
  <si>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</si>
  <si>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</si>
  <si>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</si>
  <si>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</si>
  <si>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</si>
  <si>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</si>
  <si>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</si>
  <si>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</si>
  <si>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</si>
  <si>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</si>
  <si>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</si>
  <si>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</si>
  <si>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</si>
  <si>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</si>
  <si>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</si>
  <si>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</si>
  <si>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</si>
  <si>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</si>
  <si>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</si>
  <si>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</si>
  <si>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</si>
  <si>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</si>
  <si>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</si>
  <si>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</si>
  <si>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</si>
  <si>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</si>
  <si>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</si>
  <si>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</si>
  <si>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</si>
  <si>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</si>
  <si>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</si>
  <si>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</si>
  <si>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</si>
  <si>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</si>
  <si>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</si>
  <si>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</si>
  <si>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</si>
  <si>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</si>
  <si>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</si>
  <si>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</si>
  <si>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</si>
  <si>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</si>
  <si>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</si>
  <si>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</si>
  <si>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</si>
  <si>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</si>
  <si>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</si>
  <si>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</si>
  <si>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</si>
  <si>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</si>
  <si>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</si>
  <si>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</si>
  <si>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</si>
  <si>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</si>
  <si>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</si>
  <si>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</si>
  <si>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</si>
  <si>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</si>
  <si>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</si>
  <si>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</si>
  <si>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</si>
  <si>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</si>
  <si>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</si>
  <si>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</si>
  <si>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</si>
  <si>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</si>
  <si>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</si>
  <si>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</si>
  <si>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</si>
  <si>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</si>
  <si>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</si>
  <si>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</si>
  <si>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</si>
  <si>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</si>
  <si>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</si>
  <si>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</si>
  <si>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</si>
  <si>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</si>
  <si>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</si>
  <si>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</si>
  <si>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</si>
  <si>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</si>
  <si>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</si>
  <si>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</si>
  <si>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</si>
  <si>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</si>
  <si>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</si>
  <si>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</si>
  <si>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</si>
  <si>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</si>
  <si>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</si>
  <si>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</si>
  <si>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</si>
  <si>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</si>
  <si>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</si>
  <si>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</si>
  <si>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</si>
  <si>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</si>
  <si>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</si>
  <si>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</si>
  <si>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</si>
  <si>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</si>
  <si>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</si>
  <si>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</si>
  <si>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</si>
  <si>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</si>
  <si>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</si>
  <si>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</si>
  <si>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</si>
  <si>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</si>
  <si>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</si>
  <si>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</si>
  <si>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</si>
  <si>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</si>
  <si>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</si>
  <si>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</si>
  <si>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</si>
  <si>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</si>
  <si>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</si>
  <si>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</si>
  <si>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</si>
  <si>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</si>
  <si>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</si>
  <si>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</si>
  <si>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</si>
  <si>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</si>
  <si>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</si>
  <si>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</si>
  <si>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</si>
  <si>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</si>
  <si>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</si>
  <si>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</si>
  <si>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</si>
  <si>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</si>
  <si>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</si>
  <si>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</si>
  <si>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</si>
  <si>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</si>
  <si>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</si>
  <si>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</si>
  <si>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</si>
  <si>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</si>
  <si>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</si>
  <si>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</si>
  <si>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</si>
  <si>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</si>
  <si>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</si>
  <si>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</si>
  <si>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</si>
  <si>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</si>
  <si>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</si>
  <si>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</si>
  <si>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</si>
  <si>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</si>
  <si>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</si>
  <si>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</si>
  <si>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</si>
  <si>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</si>
  <si>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</si>
  <si>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</si>
  <si>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</si>
  <si>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</si>
  <si>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</si>
  <si>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</si>
  <si>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</si>
  <si>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</si>
  <si>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</si>
  <si>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</si>
  <si>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</si>
  <si>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</si>
  <si>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</si>
  <si>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</si>
  <si>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</si>
  <si>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</si>
  <si>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</si>
  <si>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</si>
  <si>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</si>
  <si>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</si>
  <si>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</si>
  <si>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</si>
  <si>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</si>
  <si>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</si>
  <si>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</si>
  <si>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</si>
  <si>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</si>
  <si>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</si>
  <si>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</si>
  <si>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</si>
  <si>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</si>
  <si>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</si>
  <si>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</si>
  <si>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</si>
  <si>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</si>
  <si>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</si>
  <si>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</si>
  <si>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</si>
  <si>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</si>
  <si>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</si>
  <si>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</si>
  <si>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</si>
  <si>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</si>
  <si>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</si>
  <si>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</si>
  <si>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</si>
  <si>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</si>
  <si>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</si>
  <si>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</si>
  <si>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</si>
  <si>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</si>
  <si>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</si>
  <si>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</si>
  <si>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</si>
  <si>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</si>
  <si>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</si>
  <si>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</si>
  <si>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</si>
  <si>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</si>
  <si>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</si>
  <si>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</si>
  <si>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</si>
  <si>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</si>
  <si>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</si>
  <si>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</si>
  <si>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</si>
  <si>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</si>
  <si>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</si>
  <si>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</si>
  <si>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</si>
  <si>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</si>
  <si>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</si>
  <si>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</si>
  <si>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</si>
  <si>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</si>
  <si>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</si>
  <si>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</si>
  <si>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</si>
  <si>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</si>
  <si>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</si>
  <si>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</si>
  <si>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</si>
  <si>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</si>
  <si>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</si>
  <si>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</si>
  <si>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</si>
  <si>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</si>
  <si>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</si>
  <si>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</si>
  <si>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</si>
  <si>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</si>
  <si>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</si>
  <si>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</si>
  <si>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</si>
  <si>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</si>
  <si>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</si>
  <si>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</si>
  <si>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</si>
  <si>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</si>
  <si>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</si>
  <si>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</si>
  <si>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</si>
  <si>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</si>
  <si>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</si>
  <si>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</si>
  <si>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</si>
  <si>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</si>
  <si>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</si>
  <si>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</si>
  <si>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</si>
  <si>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</si>
  <si>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</si>
  <si>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</si>
  <si>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</si>
  <si>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</si>
  <si>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</si>
  <si>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</si>
  <si>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</si>
  <si>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</si>
  <si>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</si>
  <si>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</si>
  <si>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</si>
  <si>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</si>
  <si>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</si>
  <si>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</si>
  <si>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</si>
  <si>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</si>
  <si>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</si>
  <si>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</si>
  <si>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</si>
  <si>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</si>
  <si>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</si>
  <si>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</si>
  <si>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</si>
  <si>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</si>
  <si>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</si>
  <si>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</si>
  <si>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</si>
  <si>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</si>
  <si>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</si>
  <si>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</si>
  <si>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</si>
  <si>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</si>
  <si>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</si>
  <si>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</si>
  <si>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</si>
  <si>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</si>
  <si>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</si>
  <si>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</si>
  <si>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</si>
  <si>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</si>
  <si>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</si>
  <si>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</si>
  <si>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</si>
  <si>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</si>
  <si>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</si>
  <si>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</si>
  <si>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</si>
  <si>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</si>
  <si>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</si>
  <si>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</si>
  <si>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</si>
  <si>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</si>
  <si>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</si>
  <si>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</si>
  <si>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</si>
  <si>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</si>
  <si>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</si>
  <si>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</si>
  <si>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</si>
  <si>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</si>
  <si>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</si>
  <si>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</si>
  <si>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</si>
  <si>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</si>
  <si>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</si>
  <si>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</si>
  <si>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</si>
  <si>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</si>
  <si>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</si>
  <si>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</si>
  <si>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</si>
  <si>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</si>
  <si>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</si>
  <si>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</si>
  <si>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</si>
  <si>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</si>
  <si>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</si>
  <si>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</si>
  <si>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</si>
  <si>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</si>
  <si>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</si>
  <si>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</si>
  <si>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</si>
  <si>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</si>
  <si>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</si>
  <si>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</si>
  <si>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</si>
  <si>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</si>
  <si>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</si>
  <si>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</si>
  <si>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</si>
  <si>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</si>
  <si>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</si>
  <si>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</si>
  <si>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</si>
  <si>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</si>
  <si>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</si>
  <si>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</si>
  <si>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</si>
  <si>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</si>
  <si>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</si>
  <si>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</si>
  <si>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</si>
  <si>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</si>
  <si>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</si>
  <si>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</si>
  <si>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</si>
  <si>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</si>
  <si>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</si>
  <si>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</si>
  <si>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</si>
  <si>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</si>
  <si>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</si>
  <si>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</si>
  <si>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</si>
  <si>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</si>
  <si>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</si>
  <si>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</si>
  <si>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</si>
  <si>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</si>
  <si>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</si>
  <si>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</si>
  <si>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</si>
  <si>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</si>
  <si>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</si>
  <si>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</si>
  <si>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</si>
  <si>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</si>
  <si>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</si>
  <si>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</si>
  <si>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</si>
  <si>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</si>
  <si>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</si>
  <si>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</si>
  <si>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</si>
  <si>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</si>
  <si>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</si>
  <si>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</si>
  <si>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</si>
  <si>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</si>
  <si>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</si>
  <si>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</si>
  <si>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</si>
  <si>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</si>
  <si>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</si>
  <si>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</si>
  <si>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</si>
  <si>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</si>
  <si>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</si>
  <si>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</si>
  <si>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</si>
  <si>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</si>
  <si>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</si>
  <si>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</si>
  <si>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</si>
  <si>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</si>
  <si>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</si>
  <si>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</si>
  <si>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</si>
  <si>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</si>
  <si>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</si>
  <si>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</si>
  <si>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</si>
  <si>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</si>
  <si>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</si>
  <si>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</si>
  <si>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</si>
  <si>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</si>
  <si>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</si>
  <si>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</si>
  <si>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</si>
  <si>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</si>
  <si>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</si>
  <si>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</si>
  <si>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</si>
  <si>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</si>
  <si>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</si>
  <si>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</si>
  <si>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</si>
  <si>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</si>
  <si>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</si>
  <si>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</si>
  <si>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</si>
  <si>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</si>
  <si>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</si>
  <si>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</si>
  <si>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</si>
  <si>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</si>
  <si>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</si>
  <si>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</si>
  <si>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</si>
  <si>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</si>
  <si>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</si>
  <si>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</si>
  <si>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</si>
  <si>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</si>
  <si>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</si>
  <si>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</si>
  <si>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</si>
  <si>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</si>
  <si>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</si>
  <si>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</si>
  <si>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</si>
  <si>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</si>
  <si>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</si>
  <si>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</si>
  <si>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</si>
  <si>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</si>
  <si>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</si>
  <si>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</si>
  <si>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</si>
  <si>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</si>
  <si>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</si>
  <si>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</si>
  <si>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</si>
  <si>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</si>
  <si>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</si>
  <si>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</si>
  <si>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</si>
  <si>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</si>
  <si>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</si>
  <si>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</si>
  <si>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</si>
  <si>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</si>
  <si>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</si>
  <si>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</si>
  <si>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</si>
  <si>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</si>
  <si>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</si>
  <si>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</si>
  <si>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</si>
  <si>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</si>
  <si>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</si>
  <si>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</si>
  <si>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</si>
  <si>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</si>
  <si>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</si>
  <si>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</si>
  <si>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</si>
  <si>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</si>
  <si>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</si>
  <si>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</si>
  <si>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</si>
  <si>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</si>
  <si>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</si>
  <si>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</si>
  <si>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</si>
  <si>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</si>
  <si>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</si>
  <si>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</si>
  <si>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</si>
  <si>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</si>
  <si>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</si>
  <si>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</si>
  <si>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</si>
  <si>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</si>
  <si>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</si>
  <si>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</si>
  <si>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</si>
  <si>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</si>
  <si>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</si>
  <si>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</si>
  <si>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</si>
  <si>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</si>
  <si>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</si>
  <si>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</si>
  <si>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</si>
  <si>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</si>
  <si>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</si>
  <si>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</si>
  <si>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</si>
  <si>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</si>
  <si>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</si>
  <si>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</si>
  <si>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</si>
  <si>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</si>
  <si>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</si>
  <si>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</si>
  <si>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</si>
  <si>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</si>
  <si>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</si>
  <si>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</si>
  <si>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</si>
  <si>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</si>
  <si>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</si>
  <si>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</si>
  <si>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</si>
  <si>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</si>
  <si>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</si>
  <si>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</si>
  <si>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</si>
  <si>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</si>
  <si>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</si>
  <si>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</si>
  <si>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</si>
  <si>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</si>
  <si>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</si>
  <si>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</si>
  <si>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</si>
  <si>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</si>
  <si>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</si>
  <si>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</si>
  <si>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</si>
  <si>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</si>
  <si>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</si>
  <si>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</si>
  <si>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</si>
  <si>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</si>
  <si>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</si>
  <si>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</si>
  <si>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</si>
  <si>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</si>
  <si>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</si>
  <si>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</si>
  <si>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</si>
  <si>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</si>
  <si>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</si>
  <si>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</si>
  <si>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</si>
  <si>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</si>
  <si>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</si>
  <si>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</si>
  <si>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</si>
  <si>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</si>
  <si>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</si>
  <si>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</si>
  <si>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</si>
  <si>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</si>
  <si>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</si>
  <si>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</si>
  <si>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</si>
  <si>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</si>
  <si>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</si>
  <si>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</si>
  <si>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</si>
  <si>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</si>
  <si>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</si>
  <si>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</si>
  <si>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</si>
  <si>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</si>
  <si>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</si>
  <si>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</si>
  <si>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</si>
  <si>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</si>
  <si>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</si>
  <si>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</si>
  <si>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</si>
  <si>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</si>
  <si>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</si>
  <si>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</si>
  <si>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</si>
  <si>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</si>
  <si>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</si>
  <si>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</si>
  <si>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</si>
  <si>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</si>
  <si>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</si>
  <si>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</si>
  <si>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</si>
  <si>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</si>
  <si>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</si>
  <si>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</si>
  <si>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</si>
  <si>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</si>
  <si>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</si>
  <si>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</si>
  <si>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</si>
  <si>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</si>
  <si>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</si>
  <si>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</si>
  <si>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</si>
  <si>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</si>
  <si>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</si>
  <si>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</si>
  <si>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</si>
  <si>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</si>
  <si>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</si>
  <si>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</si>
  <si>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</si>
  <si>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</si>
  <si>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</si>
  <si>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</si>
  <si>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</si>
  <si>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</si>
  <si>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</si>
  <si>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</si>
  <si>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</si>
  <si>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</si>
  <si>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</si>
  <si>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</si>
  <si>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</si>
  <si>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</si>
  <si>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</si>
  <si>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</si>
  <si>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</si>
  <si>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</si>
  <si>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</si>
  <si>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</si>
  <si>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</si>
  <si>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</si>
  <si>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</si>
  <si>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</si>
  <si>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</si>
  <si>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</si>
  <si>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</si>
  <si>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</si>
  <si>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</si>
  <si>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</si>
  <si>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</si>
  <si>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</si>
  <si>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</si>
  <si>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</si>
  <si>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</si>
  <si>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</si>
  <si>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</si>
  <si>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</si>
  <si>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</si>
  <si>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</si>
  <si>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</si>
  <si>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</si>
  <si>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</si>
  <si>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</si>
  <si>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</si>
  <si>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</si>
  <si>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</si>
  <si>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</si>
  <si>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</si>
  <si>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</si>
  <si>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</si>
  <si>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</si>
  <si>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</si>
  <si>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</si>
  <si>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</si>
  <si>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</si>
  <si>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</si>
  <si>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</si>
  <si>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</si>
  <si>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</si>
  <si>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</si>
  <si>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</si>
  <si>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</si>
  <si>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</si>
  <si>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</si>
  <si>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</si>
  <si>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</si>
  <si>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</si>
  <si>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</si>
  <si>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</si>
  <si>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</si>
  <si>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</si>
  <si>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</si>
  <si>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</si>
  <si>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</si>
  <si>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</si>
  <si>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</si>
  <si>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</si>
  <si>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</si>
  <si>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</si>
  <si>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</si>
  <si>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</si>
  <si>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</si>
  <si>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</si>
  <si>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</si>
  <si>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</si>
  <si>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</si>
  <si>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</si>
  <si>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</si>
  <si>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</si>
  <si>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</si>
  <si>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</si>
  <si>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</si>
  <si>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</si>
  <si>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</si>
  <si>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</si>
  <si>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</si>
  <si>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</si>
  <si>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</si>
  <si>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</si>
  <si>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</si>
  <si>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</si>
  <si>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</si>
  <si>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</si>
  <si>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</si>
  <si>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</si>
  <si>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</si>
  <si>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</si>
  <si>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</si>
  <si>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</si>
  <si>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</si>
  <si>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</si>
  <si>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</si>
  <si>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</si>
  <si>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</si>
  <si>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</si>
  <si>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</si>
  <si>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</si>
  <si>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</si>
  <si>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</si>
  <si>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</si>
  <si>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</si>
  <si>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</si>
  <si>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</si>
  <si>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</si>
  <si>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</si>
  <si>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</si>
  <si>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</si>
  <si>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</si>
  <si>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</si>
  <si>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</si>
  <si>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</si>
  <si>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</si>
  <si>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</si>
  <si>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</si>
  <si>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</si>
  <si>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</si>
  <si>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</si>
  <si>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</si>
  <si>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</si>
  <si>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</si>
  <si>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</si>
  <si>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</si>
  <si>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</si>
  <si>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</si>
  <si>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</si>
  <si>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</si>
  <si>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</si>
  <si>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</si>
  <si>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</si>
  <si>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</si>
  <si>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</si>
  <si>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</si>
  <si>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</si>
  <si>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</si>
  <si>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</si>
  <si>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</si>
  <si>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</si>
  <si>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</si>
  <si>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</si>
  <si>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</si>
  <si>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</si>
  <si>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</si>
  <si>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</si>
  <si>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</si>
  <si>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</si>
  <si>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</si>
  <si>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</si>
  <si>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</si>
  <si>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</si>
  <si>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</si>
  <si>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</si>
  <si>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</si>
  <si>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</si>
  <si>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</si>
  <si>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</si>
  <si>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</si>
  <si>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</si>
  <si>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</si>
  <si>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</si>
  <si>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</si>
  <si>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</si>
  <si>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</si>
  <si>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</si>
  <si>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</si>
  <si>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</si>
  <si>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</si>
  <si>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</si>
  <si>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</si>
  <si>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</si>
  <si>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</si>
  <si>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</si>
  <si>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</si>
  <si>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</si>
  <si>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</si>
  <si>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</si>
  <si>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</si>
  <si>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</si>
  <si>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</si>
  <si>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</si>
  <si>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</si>
  <si>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</si>
  <si>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</si>
  <si>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</si>
  <si>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</si>
  <si>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</si>
  <si>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</si>
  <si>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</si>
  <si>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</si>
  <si>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</si>
  <si>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</si>
  <si>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</si>
  <si>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</si>
  <si>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</si>
  <si>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</si>
  <si>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</si>
  <si>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</si>
  <si>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</si>
  <si>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</si>
  <si>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</si>
  <si>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</si>
  <si>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</si>
  <si>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</si>
  <si>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</si>
  <si>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</si>
  <si>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</si>
  <si>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</si>
  <si>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</si>
  <si>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</si>
  <si>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</si>
  <si>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</si>
  <si>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</si>
  <si>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</si>
  <si>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</si>
  <si>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</si>
  <si>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</si>
  <si>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</si>
  <si>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</si>
  <si>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</si>
  <si>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</si>
  <si>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</si>
  <si>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</si>
  <si>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</si>
  <si>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</si>
  <si>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</si>
  <si>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</si>
  <si>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</si>
  <si>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</si>
  <si>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</si>
  <si>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</si>
  <si>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</si>
  <si>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</si>
  <si>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</si>
  <si>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</si>
  <si>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</si>
  <si>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</si>
  <si>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</si>
  <si>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</si>
  <si>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</si>
  <si>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</si>
  <si>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</si>
  <si>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</si>
  <si>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</si>
  <si>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</si>
  <si>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</si>
  <si>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</si>
  <si>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</si>
  <si>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</si>
  <si>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</si>
  <si>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</si>
  <si>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</si>
  <si>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</si>
  <si>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</si>
  <si>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</si>
  <si>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</si>
  <si>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</si>
  <si>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</si>
  <si>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</si>
  <si>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</si>
  <si>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</si>
  <si>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</si>
  <si>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</si>
  <si>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</si>
  <si>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</si>
  <si>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</si>
  <si>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</si>
  <si>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</si>
  <si>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</si>
  <si>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</si>
  <si>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</si>
  <si>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</si>
  <si>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</si>
  <si>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</si>
  <si>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</si>
  <si>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</si>
  <si>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</si>
  <si>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</si>
  <si>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</si>
  <si>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</si>
  <si>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</si>
  <si>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</si>
  <si>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</si>
  <si>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</si>
  <si>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</si>
  <si>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</si>
  <si>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</si>
  <si>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</si>
  <si>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</si>
  <si>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</si>
  <si>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</si>
  <si>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</si>
  <si>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</si>
  <si>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</si>
  <si>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</si>
  <si>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</si>
  <si>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</si>
  <si>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</si>
  <si>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</si>
  <si>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</si>
  <si>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</si>
  <si>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</si>
  <si>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</si>
  <si>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</si>
  <si>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</si>
  <si>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</si>
  <si>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</si>
  <si>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</si>
  <si>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</si>
  <si>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</si>
  <si>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</si>
  <si>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</si>
  <si>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</si>
  <si>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</si>
  <si>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</si>
  <si>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</si>
  <si>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</si>
  <si>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</si>
  <si>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</si>
  <si>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</si>
  <si>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</si>
  <si>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</si>
  <si>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</si>
  <si>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</si>
  <si>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</si>
  <si>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</si>
  <si>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</si>
  <si>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</si>
  <si>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</si>
  <si>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</si>
  <si>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</si>
  <si>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</si>
  <si>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</si>
  <si>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</si>
  <si>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</si>
  <si>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</si>
  <si>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</si>
  <si>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</si>
  <si>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</si>
  <si>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</si>
  <si>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</si>
  <si>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</si>
  <si>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</si>
  <si>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</si>
  <si>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</si>
  <si>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</si>
  <si>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</si>
  <si>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</si>
  <si>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</si>
  <si>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</si>
  <si>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</si>
  <si>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</si>
  <si>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</si>
  <si>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</si>
  <si>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</si>
  <si>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</si>
  <si>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</si>
  <si>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</si>
  <si>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</si>
  <si>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</si>
  <si>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</si>
  <si>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</si>
  <si>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</si>
  <si>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</si>
  <si>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</si>
  <si>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</si>
  <si>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</si>
  <si>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</si>
  <si>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</si>
  <si>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</si>
  <si>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</si>
  <si>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</si>
  <si>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</si>
  <si>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</si>
  <si>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</si>
  <si>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</si>
  <si>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</si>
  <si>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</si>
  <si>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</si>
  <si>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</si>
  <si>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</si>
  <si>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</si>
  <si>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</si>
  <si>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</si>
  <si>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</si>
  <si>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</si>
  <si>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</si>
  <si>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</si>
  <si>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</si>
  <si>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</si>
  <si>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</si>
  <si>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</si>
  <si>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</si>
  <si>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</si>
  <si>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</si>
  <si>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</si>
  <si>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</si>
  <si>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</si>
  <si>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</si>
  <si>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</si>
  <si>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</si>
  <si>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</si>
  <si>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</si>
  <si>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</si>
  <si>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</si>
  <si>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</si>
  <si>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</si>
  <si>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</si>
  <si>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</si>
  <si>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</si>
  <si>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</si>
  <si>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</si>
  <si>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</si>
  <si>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</si>
  <si>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</si>
  <si>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</si>
  <si>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</si>
  <si>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</si>
  <si>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</si>
  <si>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</si>
  <si>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</si>
  <si>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</si>
  <si>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</si>
  <si>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</si>
  <si>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</si>
  <si>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</si>
  <si>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</si>
  <si>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</si>
  <si>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</si>
  <si>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</si>
  <si>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</si>
  <si>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</si>
  <si>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</si>
  <si>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</si>
  <si>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</si>
  <si>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</si>
  <si>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</si>
  <si>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</si>
  <si>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</si>
  <si>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</si>
  <si>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</si>
  <si>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</si>
  <si>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</si>
  <si>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</si>
  <si>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</si>
  <si>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</si>
  <si>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</si>
  <si>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</si>
  <si>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</si>
  <si>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</si>
  <si>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</si>
  <si>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</si>
  <si>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</si>
  <si>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</si>
  <si>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</si>
  <si>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</si>
  <si>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</si>
  <si>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</si>
  <si>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</si>
  <si>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</si>
  <si>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</si>
  <si>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</si>
  <si>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</si>
  <si>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</si>
  <si>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</si>
  <si>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</si>
  <si>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</si>
  <si>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</si>
  <si>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</si>
  <si>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</si>
  <si>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</si>
  <si>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</si>
  <si>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</si>
  <si>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</si>
  <si>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</si>
  <si>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</si>
  <si>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</si>
  <si>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</si>
  <si>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</si>
  <si>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</si>
  <si>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</si>
  <si>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</si>
  <si>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</si>
  <si>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</si>
  <si>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</si>
  <si>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</si>
  <si>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</si>
  <si>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</si>
  <si>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</si>
  <si>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</si>
  <si>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</si>
  <si>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</si>
  <si>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</si>
  <si>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</si>
  <si>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</si>
  <si>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</si>
  <si>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</si>
  <si>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</si>
  <si>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</si>
  <si>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</si>
  <si>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</si>
  <si>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</si>
  <si>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</si>
  <si>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</si>
  <si>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</si>
  <si>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</si>
  <si>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</si>
  <si>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</si>
  <si>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</si>
  <si>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</si>
  <si>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</si>
  <si>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</si>
  <si>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</si>
  <si>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</si>
  <si>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</si>
  <si>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</si>
  <si>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</si>
  <si>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</si>
  <si>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</si>
  <si>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</si>
  <si>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</si>
  <si>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</si>
  <si>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</si>
  <si>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</si>
  <si>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</si>
  <si>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</si>
  <si>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</si>
  <si>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</si>
  <si>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</si>
  <si>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</si>
  <si>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</si>
  <si>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</si>
  <si>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</si>
  <si>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</si>
  <si>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</si>
  <si>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</si>
  <si>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</si>
  <si>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</si>
  <si>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</si>
  <si>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</si>
  <si>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</si>
  <si>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</si>
  <si>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</si>
  <si>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</si>
  <si>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</si>
  <si>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</si>
  <si>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</si>
  <si>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</si>
  <si>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</si>
  <si>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</si>
  <si>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</si>
  <si>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</si>
  <si>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</si>
  <si>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</si>
  <si>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</si>
  <si>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</si>
  <si>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</si>
  <si>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</si>
  <si>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</si>
  <si>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</si>
  <si>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</si>
  <si>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</si>
  <si>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</si>
  <si>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</si>
  <si>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</si>
  <si>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</si>
  <si>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</si>
  <si>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</si>
  <si>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</si>
  <si>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</si>
  <si>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</si>
  <si>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</si>
  <si>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</si>
  <si>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</si>
  <si>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</si>
  <si>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</si>
  <si>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</si>
  <si>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</si>
  <si>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</si>
  <si>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</si>
  <si>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</si>
  <si>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</si>
  <si>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</si>
  <si>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</si>
  <si>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</si>
  <si>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</si>
  <si>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</si>
  <si>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</si>
  <si>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</si>
  <si>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</si>
  <si>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</si>
  <si>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</si>
  <si>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</si>
  <si>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</si>
  <si>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</si>
  <si>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</si>
  <si>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</si>
  <si>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</si>
  <si>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</si>
  <si>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</si>
  <si>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</si>
  <si>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</si>
  <si>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</si>
  <si>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</si>
  <si>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</si>
  <si>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</si>
  <si>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</si>
  <si>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</si>
  <si>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</si>
  <si>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</si>
  <si>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</si>
  <si>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</si>
  <si>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</si>
  <si>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</si>
  <si>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</si>
  <si>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</si>
  <si>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</si>
  <si>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</si>
  <si>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</si>
  <si>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</si>
  <si>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</si>
  <si>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</si>
  <si>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</si>
  <si>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</si>
  <si>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</si>
  <si>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</si>
  <si>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</si>
  <si>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</si>
  <si>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</si>
  <si>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</si>
  <si>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</si>
  <si>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</si>
  <si>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</si>
  <si>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</si>
  <si>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</si>
  <si>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</si>
  <si>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</si>
  <si>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</si>
  <si>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</si>
  <si>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</si>
  <si>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</si>
  <si>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</si>
  <si>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</si>
  <si>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</si>
  <si>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</si>
  <si>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</si>
  <si>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</si>
  <si>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</si>
  <si>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</si>
  <si>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</si>
  <si>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</si>
  <si>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</si>
  <si>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</si>
  <si>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</si>
  <si>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</si>
  <si>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</si>
  <si>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</si>
  <si>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</si>
  <si>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</si>
  <si>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</si>
  <si>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</si>
  <si>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</si>
  <si>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</si>
  <si>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</si>
  <si>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</si>
  <si>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</si>
  <si>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</si>
  <si>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</si>
  <si>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</si>
  <si>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</si>
  <si>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</si>
  <si>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</si>
  <si>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</si>
  <si>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</si>
  <si>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</si>
  <si>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</si>
  <si>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</si>
  <si>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</si>
  <si>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</si>
  <si>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</si>
  <si>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</si>
  <si>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</si>
  <si>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</si>
  <si>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</si>
  <si>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</si>
  <si>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</si>
  <si>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</si>
  <si>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</si>
  <si>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</si>
  <si>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</si>
  <si>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</si>
  <si>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</si>
  <si>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</si>
  <si>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</si>
  <si>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</si>
  <si>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</si>
  <si>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</si>
  <si>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</si>
  <si>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</si>
  <si>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</si>
  <si>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</si>
  <si>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</si>
  <si>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</si>
  <si>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</si>
  <si>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</si>
  <si>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</si>
  <si>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</si>
  <si>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</si>
  <si>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</si>
  <si>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</si>
  <si>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</si>
  <si>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</si>
  <si>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</si>
  <si>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</si>
  <si>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</si>
  <si>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</si>
  <si>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</si>
  <si>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</si>
  <si>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</si>
  <si>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</si>
  <si>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</si>
  <si>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</si>
  <si>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</si>
  <si>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</si>
  <si>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</si>
  <si>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</si>
  <si>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</si>
  <si>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</si>
  <si>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</si>
  <si>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</si>
  <si>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</si>
  <si>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</si>
  <si>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</si>
  <si>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</si>
  <si>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</si>
  <si>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</si>
  <si>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</si>
  <si>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</si>
  <si>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</si>
  <si>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</si>
  <si>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</si>
  <si>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</si>
  <si>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</si>
  <si>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</si>
  <si>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</si>
  <si>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</si>
  <si>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</si>
  <si>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</si>
  <si>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</si>
  <si>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</si>
  <si>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</si>
  <si>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</si>
  <si>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</si>
  <si>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</si>
  <si>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</si>
  <si>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</si>
  <si>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</si>
  <si>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</si>
  <si>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</si>
  <si>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</si>
  <si>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</si>
  <si>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</si>
  <si>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</si>
  <si>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</si>
  <si>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</si>
  <si>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</si>
  <si>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</si>
  <si>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</si>
  <si>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</si>
  <si>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</si>
  <si>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</si>
  <si>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</si>
  <si>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</si>
  <si>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</si>
  <si>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</si>
  <si>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</si>
  <si>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</si>
  <si>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</si>
  <si>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</si>
  <si>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</si>
  <si>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</si>
  <si>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</si>
  <si>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</si>
  <si>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</si>
  <si>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</si>
  <si>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</si>
  <si>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</si>
  <si>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</si>
  <si>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</si>
  <si>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</si>
  <si>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</si>
  <si>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</si>
  <si>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</si>
  <si>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</si>
  <si>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</si>
  <si>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</si>
  <si>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</si>
  <si>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</si>
  <si>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</si>
  <si>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</si>
  <si>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</si>
  <si>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</si>
  <si>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</si>
  <si>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</si>
  <si>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</si>
  <si>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</si>
  <si>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</si>
  <si>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</si>
  <si>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</si>
  <si>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</si>
  <si>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</si>
  <si>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</si>
  <si>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</si>
  <si>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</si>
  <si>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</si>
  <si>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</si>
  <si>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</si>
  <si>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</si>
  <si>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</si>
  <si>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</si>
  <si>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</si>
  <si>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</si>
  <si>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</si>
  <si>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</si>
  <si>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</si>
  <si>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</si>
  <si>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</si>
  <si>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</si>
  <si>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</si>
  <si>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</si>
  <si>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</si>
  <si>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</si>
  <si>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</si>
  <si>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</si>
  <si>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</si>
  <si>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</si>
  <si>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</si>
  <si>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</si>
  <si>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</si>
  <si>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</si>
  <si>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</si>
  <si>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</si>
  <si>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</si>
  <si>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</si>
  <si>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</si>
  <si>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</si>
  <si>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</si>
  <si>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</si>
  <si>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</si>
  <si>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</si>
  <si>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</si>
  <si>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</si>
  <si>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</si>
  <si>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</si>
  <si>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</si>
  <si>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</si>
  <si>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</si>
  <si>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</si>
  <si>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</si>
  <si>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</si>
  <si>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</si>
  <si>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</si>
  <si>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</si>
  <si>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</si>
  <si>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</si>
  <si>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</si>
  <si>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</si>
  <si>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</si>
  <si>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</si>
  <si>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</si>
  <si>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</si>
  <si>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</si>
  <si>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</si>
  <si>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</si>
  <si>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</si>
  <si>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</si>
  <si>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</si>
  <si>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</si>
  <si>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</si>
  <si>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</si>
  <si>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</si>
  <si>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</si>
  <si>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</si>
  <si>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</si>
  <si>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</si>
  <si>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</si>
  <si>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</si>
  <si>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</si>
  <si>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</si>
  <si>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</si>
  <si>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</si>
  <si>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</si>
  <si>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</si>
  <si>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</si>
  <si>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</si>
  <si>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</si>
  <si>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</si>
  <si>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</si>
  <si>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</si>
  <si>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</si>
  <si>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</si>
  <si>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</si>
  <si>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</si>
  <si>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</si>
  <si>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</si>
  <si>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</si>
  <si>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</si>
  <si>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</si>
  <si>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</si>
  <si>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</si>
  <si>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</si>
  <si>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</si>
  <si>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</si>
  <si>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</si>
  <si>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</si>
  <si>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</si>
  <si>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</si>
  <si>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</si>
  <si>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</si>
  <si>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</si>
  <si>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</si>
  <si>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</si>
  <si>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</si>
  <si>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</si>
  <si>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</si>
  <si>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</si>
  <si>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</si>
  <si>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</si>
  <si>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</si>
  <si>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</si>
  <si>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</si>
  <si>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</si>
  <si>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</si>
  <si>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</si>
  <si>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</si>
  <si>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</si>
  <si>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</si>
  <si>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</si>
  <si>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</si>
  <si>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</si>
  <si>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</si>
  <si>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</si>
  <si>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</si>
  <si>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</si>
  <si>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</si>
  <si>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</si>
  <si>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</si>
  <si>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</si>
  <si>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</si>
  <si>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</si>
  <si>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</si>
  <si>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</si>
  <si>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</si>
  <si>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</si>
  <si>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</si>
  <si>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</si>
  <si>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</si>
  <si>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</si>
  <si>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</si>
  <si>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</si>
  <si>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</si>
  <si>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</si>
  <si>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</si>
  <si>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</si>
  <si>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</si>
  <si>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</si>
  <si>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</si>
  <si>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</si>
  <si>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</si>
  <si>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</si>
  <si>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</si>
  <si>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</si>
  <si>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</si>
  <si>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</si>
  <si>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</si>
  <si>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</si>
  <si>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</si>
  <si>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</si>
  <si>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</si>
  <si>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</si>
  <si>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</si>
  <si>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</si>
  <si>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</si>
  <si>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</si>
  <si>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</si>
  <si>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</si>
  <si>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</si>
  <si>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</si>
  <si>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</si>
  <si>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</si>
  <si>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</si>
  <si>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</si>
  <si>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</si>
  <si>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</si>
  <si>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</si>
  <si>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</si>
  <si>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</si>
  <si>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</si>
  <si>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</si>
  <si>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</si>
  <si>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</si>
  <si>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</si>
  <si>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</si>
  <si>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</si>
  <si>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</si>
  <si>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</si>
  <si>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</si>
  <si>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</si>
  <si>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</si>
  <si>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</si>
  <si>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</si>
  <si>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</si>
  <si>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</si>
  <si>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</si>
  <si>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</si>
  <si>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</si>
  <si>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</si>
  <si>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</si>
  <si>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</si>
  <si>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</si>
  <si>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</si>
  <si>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</si>
  <si>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</si>
  <si>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</si>
  <si>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</si>
  <si>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</si>
  <si>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</si>
  <si>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</si>
  <si>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</si>
  <si>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</si>
  <si>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</si>
  <si>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</si>
  <si>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</si>
  <si>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</si>
  <si>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</si>
  <si>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</si>
  <si>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</si>
  <si>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</si>
  <si>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</si>
  <si>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</si>
  <si>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</si>
  <si>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</si>
  <si>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</si>
  <si>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</si>
  <si>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</si>
  <si>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</si>
  <si>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</si>
  <si>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</si>
  <si>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</si>
  <si>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</si>
  <si>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</si>
  <si>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</si>
  <si>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</si>
  <si>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</si>
  <si>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</si>
  <si>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</si>
  <si>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</si>
  <si>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</si>
  <si>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</si>
  <si>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</si>
  <si>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</si>
  <si>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</si>
  <si>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</si>
  <si>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</si>
  <si>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</si>
  <si>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</si>
  <si>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</si>
  <si>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</si>
  <si>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</si>
  <si>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</si>
  <si>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</si>
  <si>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</si>
  <si>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</si>
  <si>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</si>
  <si>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</si>
  <si>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</si>
  <si>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</si>
  <si>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</si>
  <si>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</si>
  <si>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</si>
  <si>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</si>
  <si>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</si>
  <si>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</si>
  <si>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</si>
  <si>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</si>
  <si>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</si>
  <si>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</si>
  <si>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</si>
  <si>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</si>
  <si>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</si>
  <si>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</si>
  <si>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</si>
  <si>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</si>
  <si>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</si>
  <si>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</si>
  <si>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</si>
  <si>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</si>
  <si>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</si>
  <si>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</si>
  <si>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</si>
  <si>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</si>
  <si>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</si>
  <si>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</si>
  <si>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</si>
  <si>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</si>
  <si>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</si>
  <si>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</si>
  <si>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</si>
  <si>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</si>
  <si>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</si>
  <si>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</si>
  <si>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</si>
  <si>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</si>
  <si>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</si>
  <si>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</si>
  <si>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</si>
  <si>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</si>
  <si>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</si>
  <si>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</si>
  <si>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</si>
  <si>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</si>
  <si>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</si>
  <si>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</si>
  <si>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</si>
  <si>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</si>
  <si>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</si>
  <si>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</si>
  <si>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</si>
  <si>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</si>
  <si>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</si>
  <si>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</si>
  <si>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</si>
  <si>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</si>
  <si>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</si>
  <si>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</si>
  <si>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</si>
  <si>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</si>
  <si>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</si>
  <si>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</si>
  <si>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</si>
  <si>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</si>
  <si>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</si>
  <si>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</si>
  <si>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</si>
  <si>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</si>
  <si>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</si>
  <si>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</si>
  <si>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</si>
  <si>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</si>
  <si>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</si>
  <si>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</si>
  <si>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</si>
  <si>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</si>
  <si>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</si>
  <si>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</si>
  <si>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</si>
  <si>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</si>
  <si>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</si>
  <si>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</si>
  <si>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</si>
  <si>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</si>
  <si>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</si>
  <si>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</si>
  <si>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</si>
  <si>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</si>
  <si>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</si>
  <si>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</si>
  <si>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</si>
  <si>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</si>
  <si>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</si>
  <si>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</si>
  <si>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</si>
  <si>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</si>
  <si>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</si>
  <si>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</si>
  <si>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</si>
  <si>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</si>
  <si>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</si>
  <si>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</si>
  <si>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</si>
  <si>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</si>
  <si>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</si>
  <si>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</si>
  <si>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</si>
  <si>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</si>
  <si>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</si>
  <si>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</si>
  <si>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</si>
  <si>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</si>
  <si>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</si>
  <si>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</si>
  <si>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</si>
  <si>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</si>
  <si>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</si>
  <si>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</si>
  <si>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</si>
  <si>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</si>
  <si>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</si>
  <si>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</si>
  <si>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</si>
  <si>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</si>
  <si>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</si>
  <si>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</si>
  <si>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</si>
  <si>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</si>
  <si>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</si>
  <si>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</si>
  <si>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</si>
  <si>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</si>
  <si>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</si>
  <si>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</si>
  <si>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</si>
  <si>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</si>
  <si>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</si>
  <si>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</si>
  <si>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</si>
  <si>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</si>
  <si>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</si>
  <si>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</si>
  <si>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</si>
  <si>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</si>
  <si>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</si>
  <si>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</si>
  <si>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</si>
  <si>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</si>
  <si>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</si>
  <si>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</si>
  <si>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</si>
  <si>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</si>
  <si>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</si>
  <si>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</si>
  <si>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</si>
  <si>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</si>
  <si>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</si>
  <si>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</si>
  <si>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</si>
  <si>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</si>
  <si>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</si>
  <si>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</si>
  <si>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</si>
  <si>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</si>
  <si>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</si>
  <si>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</si>
  <si>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</si>
  <si>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</si>
  <si>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</si>
  <si>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</si>
  <si>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</si>
  <si>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</si>
  <si>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</si>
  <si>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</si>
  <si>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</si>
  <si>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</si>
  <si>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</si>
  <si>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</si>
  <si>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</si>
  <si>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</si>
  <si>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</si>
  <si>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</si>
  <si>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</si>
  <si>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</si>
  <si>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</si>
  <si>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</si>
  <si>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</si>
  <si>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</si>
  <si>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</si>
  <si>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</si>
  <si>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</si>
  <si>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</si>
  <si>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</si>
  <si>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</si>
  <si>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</si>
  <si>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</si>
  <si>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</si>
  <si>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</si>
  <si>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</si>
  <si>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</si>
  <si>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</si>
  <si>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</si>
  <si>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</si>
  <si>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</si>
  <si>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</si>
  <si>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</si>
  <si>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</si>
  <si>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</si>
  <si>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</si>
  <si>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</si>
  <si>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</si>
  <si>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</si>
  <si>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</si>
  <si>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</si>
  <si>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</si>
  <si>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</si>
  <si>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</si>
  <si>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</si>
  <si>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</si>
  <si>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</si>
  <si>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</si>
  <si>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</si>
  <si>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</si>
  <si>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</si>
  <si>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</si>
  <si>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</si>
  <si>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</si>
  <si>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</si>
  <si>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</si>
  <si>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</si>
  <si>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</si>
  <si>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</si>
  <si>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</si>
  <si>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</si>
  <si>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</si>
  <si>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</si>
  <si>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</si>
  <si>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</si>
  <si>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</si>
  <si>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</si>
  <si>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</si>
  <si>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</si>
  <si>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</si>
  <si>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</si>
  <si>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</si>
  <si>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</si>
  <si>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</si>
  <si>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</si>
  <si>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</si>
  <si>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</si>
  <si>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</si>
  <si>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</si>
  <si>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</si>
  <si>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</si>
  <si>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</si>
  <si>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</si>
  <si>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</si>
  <si>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</si>
  <si>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</si>
  <si>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</si>
  <si>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</si>
  <si>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</si>
  <si>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</si>
  <si>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</si>
  <si>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</si>
  <si>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</si>
  <si>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</si>
  <si>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</si>
  <si>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</si>
  <si>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</si>
  <si>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</si>
  <si>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</si>
  <si>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</si>
  <si>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</si>
  <si>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</si>
  <si>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</si>
  <si>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</si>
  <si>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</si>
  <si>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</si>
  <si>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</si>
  <si>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</si>
  <si>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</si>
  <si>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</si>
  <si>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</si>
  <si>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</si>
  <si>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</si>
  <si>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</si>
  <si>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</si>
  <si>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</si>
  <si>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</si>
  <si>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</si>
  <si>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</si>
  <si>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</si>
  <si>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</si>
  <si>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</si>
  <si>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</si>
  <si>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</si>
  <si>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</si>
  <si>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</si>
  <si>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</si>
  <si>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</si>
  <si>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</si>
  <si>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</si>
  <si>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</si>
  <si>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</si>
  <si>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</si>
  <si>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</si>
  <si>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</si>
  <si>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</si>
  <si>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</si>
  <si>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</si>
  <si>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</si>
  <si>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</si>
  <si>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</si>
  <si>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</si>
  <si>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</si>
  <si>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</si>
  <si>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</si>
  <si>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</si>
  <si>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</si>
  <si>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</si>
  <si>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</si>
  <si>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</si>
  <si>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</si>
  <si>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</si>
  <si>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</si>
  <si>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</si>
  <si>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</si>
  <si>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</si>
  <si>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</si>
  <si>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</si>
  <si>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</si>
  <si>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</si>
  <si>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</si>
  <si>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</si>
  <si>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</si>
  <si>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</si>
  <si>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</si>
  <si>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</si>
  <si>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</si>
  <si>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</si>
  <si>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</si>
  <si>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</si>
  <si>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</si>
  <si>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</si>
  <si>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</si>
  <si>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</si>
  <si>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</si>
  <si>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</si>
  <si>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</si>
  <si>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</si>
  <si>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</si>
  <si>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</si>
  <si>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</si>
  <si>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</si>
  <si>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</si>
  <si>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</si>
  <si>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</si>
  <si>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</si>
  <si>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</si>
  <si>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</si>
  <si>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</si>
  <si>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</si>
  <si>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</si>
  <si>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</si>
  <si>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</si>
  <si>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</si>
  <si>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</si>
  <si>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</si>
  <si>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</si>
  <si>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</si>
  <si>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</si>
  <si>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</si>
  <si>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</si>
  <si>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</si>
  <si>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</si>
  <si>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</si>
  <si>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</si>
  <si>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</si>
  <si>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</si>
  <si>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</si>
  <si>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</si>
  <si>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</si>
  <si>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</si>
  <si>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</si>
  <si>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</si>
  <si>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</si>
  <si>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</si>
  <si>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</si>
  <si>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</si>
  <si>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</si>
  <si>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</si>
  <si>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</si>
  <si>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</si>
  <si>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</si>
  <si>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</si>
  <si>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</si>
  <si>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</si>
  <si>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</si>
  <si>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</si>
  <si>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</si>
  <si>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</si>
  <si>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</si>
  <si>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</si>
  <si>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</si>
  <si>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</si>
  <si>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</si>
  <si>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</si>
  <si>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</si>
  <si>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</si>
  <si>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</si>
  <si>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</si>
  <si>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</si>
  <si>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</si>
  <si>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</si>
  <si>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</si>
  <si>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</si>
  <si>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</si>
  <si>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</si>
  <si>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</si>
  <si>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</si>
  <si>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</si>
  <si>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</si>
  <si>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</si>
  <si>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</si>
  <si>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</si>
  <si>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</si>
  <si>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</si>
  <si>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</si>
  <si>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</si>
  <si>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</si>
  <si>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</si>
  <si>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</si>
  <si>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</si>
  <si>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</si>
  <si>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</si>
  <si>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</si>
  <si>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</si>
  <si>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</si>
  <si>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</si>
  <si>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</si>
  <si>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</si>
  <si>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</si>
  <si>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</si>
  <si>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</si>
  <si>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</si>
  <si>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</si>
  <si>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</si>
  <si>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</si>
  <si>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</si>
  <si>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</si>
  <si>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</si>
  <si>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</si>
  <si>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</si>
  <si>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</si>
  <si>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</si>
  <si>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</si>
  <si>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</si>
  <si>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</si>
  <si>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</si>
  <si>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</si>
  <si>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</si>
  <si>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</si>
  <si>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</si>
  <si>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</si>
  <si>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</si>
  <si>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</si>
  <si>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</si>
  <si>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</si>
  <si>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</si>
  <si>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</si>
  <si>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</si>
  <si>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</si>
  <si>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</si>
  <si>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</si>
  <si>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</si>
  <si>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</si>
  <si>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</si>
  <si>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</si>
  <si>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</si>
  <si>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</si>
  <si>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</si>
  <si>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</si>
  <si>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</si>
  <si>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</si>
  <si>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</si>
  <si>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</si>
  <si>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</si>
  <si>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</si>
  <si>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</si>
  <si>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</si>
  <si>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</si>
  <si>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</si>
  <si>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</si>
  <si>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</si>
  <si>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</si>
  <si>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</si>
  <si>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</si>
  <si>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</si>
  <si>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</si>
  <si>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</si>
  <si>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</si>
  <si>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</si>
  <si>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</si>
  <si>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</si>
  <si>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</si>
  <si>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</si>
  <si>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</si>
  <si>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</si>
  <si>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</si>
  <si>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</si>
  <si>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</si>
  <si>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</si>
  <si>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</si>
  <si>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</si>
  <si>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</si>
  <si>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</si>
  <si>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</si>
  <si>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</si>
  <si>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</si>
  <si>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</si>
  <si>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</si>
  <si>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</si>
  <si>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</si>
  <si>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</si>
  <si>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</si>
  <si>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</si>
  <si>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</si>
  <si>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</si>
  <si>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</si>
  <si>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</si>
  <si>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</si>
  <si>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</si>
  <si>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</si>
  <si>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</si>
  <si>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</si>
  <si>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</si>
  <si>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</si>
  <si>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</si>
  <si>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</si>
  <si>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</si>
  <si>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</si>
  <si>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</si>
  <si>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</si>
  <si>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</si>
  <si>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</si>
  <si>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</si>
  <si>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</si>
  <si>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</si>
  <si>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</si>
  <si>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</si>
  <si>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</si>
  <si>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</si>
  <si>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</si>
  <si>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</si>
  <si>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</si>
  <si>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</si>
  <si>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</si>
  <si>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</si>
  <si>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</si>
  <si>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</si>
  <si>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</si>
  <si>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</si>
  <si>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</si>
  <si>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</si>
  <si>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</si>
  <si>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</si>
  <si>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</si>
  <si>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</si>
  <si>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</si>
  <si>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</si>
  <si>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</si>
  <si>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</si>
  <si>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</si>
  <si>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</si>
  <si>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</si>
  <si>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</si>
  <si>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</si>
  <si>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</si>
  <si>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</si>
  <si>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</si>
  <si>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</si>
  <si>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</si>
  <si>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</si>
  <si>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</si>
  <si>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</si>
  <si>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</si>
  <si>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</si>
  <si>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</si>
  <si>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</si>
  <si>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</si>
  <si>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</si>
  <si>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</si>
  <si>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</si>
  <si>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</si>
  <si>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</si>
  <si>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</si>
  <si>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</si>
  <si>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</si>
  <si>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</si>
  <si>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</si>
  <si>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</si>
  <si>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</si>
  <si>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</si>
  <si>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</si>
  <si>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</si>
  <si>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</si>
  <si>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</si>
  <si>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</si>
  <si>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</si>
  <si>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</si>
  <si>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</si>
  <si>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</si>
  <si>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</si>
  <si>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</si>
  <si>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</si>
  <si>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</si>
  <si>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</si>
  <si>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</si>
  <si>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</si>
  <si>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</si>
  <si>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</si>
  <si>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</si>
  <si>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</si>
  <si>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</si>
  <si>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</si>
  <si>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</si>
  <si>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</si>
  <si>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</si>
  <si>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</si>
  <si>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</si>
  <si>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</si>
  <si>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</si>
  <si>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</si>
  <si>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</si>
  <si>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</si>
  <si>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</si>
  <si>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</si>
  <si>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</si>
  <si>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</si>
  <si>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</si>
  <si>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</si>
  <si>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</si>
  <si>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</si>
  <si>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</si>
  <si>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</si>
  <si>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</si>
  <si>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</si>
  <si>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</si>
  <si>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</si>
  <si>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</si>
  <si>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</si>
  <si>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</si>
  <si>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</si>
  <si>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</si>
  <si>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</si>
  <si>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</si>
  <si>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</si>
  <si>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</si>
  <si>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</si>
  <si>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</si>
  <si>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</si>
  <si>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</si>
  <si>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</si>
  <si>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</si>
  <si>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</si>
  <si>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</si>
  <si>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</si>
  <si>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</si>
  <si>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</si>
  <si>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</si>
  <si>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</si>
  <si>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</si>
  <si>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</si>
  <si>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</si>
  <si>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</si>
  <si>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</si>
  <si>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</si>
  <si>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</si>
  <si>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</si>
  <si>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</si>
  <si>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</si>
  <si>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</si>
  <si>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</si>
  <si>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</si>
  <si>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</si>
  <si>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</si>
  <si>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</si>
  <si>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</si>
  <si>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</si>
  <si>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</si>
  <si>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</si>
  <si>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</si>
  <si>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</si>
  <si>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</si>
  <si>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</si>
  <si>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</si>
  <si>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</si>
  <si>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</si>
  <si>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</si>
  <si>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</si>
  <si>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</si>
  <si>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</si>
  <si>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</si>
  <si>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</si>
  <si>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</si>
  <si>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</si>
  <si>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</si>
  <si>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</si>
  <si>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</si>
  <si>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</si>
  <si>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</si>
  <si>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</si>
  <si>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</si>
  <si>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</si>
  <si>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</si>
  <si>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</si>
  <si>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</si>
  <si>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</si>
  <si>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</si>
  <si>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</si>
  <si>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</si>
  <si>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</si>
  <si>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</si>
  <si>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</si>
  <si>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</si>
  <si>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</si>
  <si>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</si>
  <si>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</si>
  <si>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</si>
  <si>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</si>
  <si>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</si>
  <si>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</si>
  <si>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</si>
  <si>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</si>
  <si>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</si>
  <si>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</si>
  <si>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</si>
  <si>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</si>
  <si>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</si>
  <si>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</si>
  <si>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</si>
  <si>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</si>
  <si>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</si>
  <si>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</si>
  <si>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</si>
  <si>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</si>
  <si>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</si>
  <si>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</si>
  <si>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</si>
  <si>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</si>
  <si>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</si>
  <si>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</si>
  <si>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</si>
  <si>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</si>
  <si>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</si>
  <si>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</si>
  <si>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</si>
  <si>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</si>
  <si>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</si>
  <si>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</si>
  <si>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</si>
  <si>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</si>
  <si>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</si>
  <si>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</si>
  <si>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</si>
  <si>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</si>
  <si>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</si>
  <si>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</si>
  <si>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</si>
  <si>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</si>
  <si>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</si>
  <si>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</si>
  <si>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</si>
  <si>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</si>
  <si>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</si>
  <si>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</si>
  <si>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</si>
  <si>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</si>
  <si>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</si>
  <si>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</si>
  <si>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</si>
  <si>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</si>
  <si>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</si>
  <si>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</si>
  <si>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</si>
  <si>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</si>
  <si>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</si>
  <si>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</si>
  <si>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</si>
  <si>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</si>
  <si>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</si>
  <si>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</si>
  <si>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</si>
  <si>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</si>
  <si>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</si>
  <si>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</si>
  <si>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</si>
  <si>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</si>
  <si>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</si>
  <si>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</si>
  <si>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</si>
  <si>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</si>
  <si>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</si>
  <si>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</si>
  <si>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</si>
  <si>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</si>
  <si>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</si>
  <si>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</si>
  <si>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</si>
  <si>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</si>
  <si>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</si>
  <si>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</si>
  <si>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</si>
  <si>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</si>
  <si>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</si>
  <si>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</si>
  <si>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</si>
  <si>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</si>
  <si>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</si>
  <si>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</si>
  <si>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</si>
  <si>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</si>
  <si>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</si>
  <si>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</si>
  <si>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</si>
  <si>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</si>
  <si>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</si>
  <si>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</si>
  <si>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</si>
  <si>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</si>
  <si>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</si>
  <si>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</si>
  <si>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</si>
  <si>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</si>
  <si>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</si>
  <si>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</si>
  <si>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</si>
  <si>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</si>
  <si>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</si>
  <si>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</si>
  <si>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</si>
  <si>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</si>
  <si>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</si>
  <si>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</si>
  <si>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</si>
  <si>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</si>
  <si>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</si>
  <si>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</si>
  <si>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</si>
  <si>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</si>
  <si>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</si>
  <si>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</si>
  <si>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</si>
  <si>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</si>
  <si>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</si>
  <si>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</si>
  <si>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</si>
  <si>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</si>
  <si>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</si>
  <si>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</si>
  <si>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</si>
  <si>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</si>
  <si>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</si>
  <si>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</si>
  <si>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</si>
  <si>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</si>
  <si>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</si>
  <si>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</si>
  <si>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</si>
  <si>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</si>
  <si>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</si>
  <si>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</si>
  <si>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</si>
  <si>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</si>
  <si>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</si>
  <si>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</si>
  <si>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</si>
  <si>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</si>
  <si>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</si>
  <si>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</si>
  <si>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</si>
  <si>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</si>
  <si>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</si>
  <si>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</si>
  <si>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</si>
  <si>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</si>
  <si>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</si>
  <si>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</si>
  <si>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</si>
  <si>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</si>
  <si>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</si>
  <si>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</si>
  <si>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</si>
  <si>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</si>
  <si>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</si>
  <si>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</si>
  <si>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</si>
  <si>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</si>
  <si>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</si>
  <si>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</si>
  <si>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</si>
  <si>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</si>
  <si>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</si>
  <si>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</si>
  <si>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</si>
  <si>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</si>
  <si>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</si>
  <si>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</si>
  <si>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</si>
  <si>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</si>
  <si>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</si>
  <si>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</si>
  <si>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</si>
  <si>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</si>
  <si>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</si>
  <si>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</si>
  <si>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</si>
  <si>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</si>
  <si>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</si>
  <si>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</si>
  <si>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</si>
  <si>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</si>
  <si>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</si>
  <si>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</si>
  <si>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</si>
  <si>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</si>
  <si>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</si>
  <si>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</si>
  <si>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</si>
  <si>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</si>
  <si>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</si>
  <si>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</si>
  <si>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</si>
  <si>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</si>
  <si>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</si>
  <si>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</si>
  <si>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</si>
  <si>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</si>
  <si>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</si>
  <si>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</si>
  <si>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</si>
  <si>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</si>
  <si>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</si>
  <si>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</si>
  <si>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</si>
  <si>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</si>
  <si>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</si>
  <si>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</si>
  <si>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</si>
  <si>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</si>
  <si>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</si>
  <si>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</si>
  <si>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</si>
  <si>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</si>
  <si>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</si>
  <si>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</si>
  <si>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</si>
  <si>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</si>
  <si>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</si>
  <si>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</si>
  <si>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</si>
  <si>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</si>
  <si>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</si>
  <si>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</si>
  <si>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</si>
  <si>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</si>
  <si>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</si>
  <si>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</si>
  <si>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</si>
  <si>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</si>
  <si>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</si>
  <si>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</si>
  <si>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</si>
  <si>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</si>
  <si>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</si>
  <si>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</si>
  <si>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</si>
  <si>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</si>
  <si>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</si>
  <si>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</si>
  <si>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</si>
  <si>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</si>
  <si>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</si>
  <si>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</si>
  <si>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</si>
  <si>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</si>
  <si>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</si>
  <si>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</si>
  <si>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</si>
  <si>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</si>
  <si>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</si>
  <si>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</si>
  <si>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</si>
  <si>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</si>
  <si>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</si>
  <si>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</si>
  <si>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</si>
  <si>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</si>
  <si>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</si>
  <si>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</si>
  <si>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</si>
  <si>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</si>
  <si>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</si>
  <si>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</si>
  <si>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</si>
  <si>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</si>
  <si>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</si>
  <si>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</si>
  <si>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</si>
  <si>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</si>
  <si>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</si>
  <si>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</si>
  <si>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</si>
  <si>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</si>
  <si>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</si>
  <si>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</si>
  <si>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</si>
  <si>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</si>
  <si>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</si>
  <si>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</si>
  <si>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</si>
  <si>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</si>
  <si>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</si>
  <si>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</si>
  <si>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</si>
  <si>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</si>
  <si>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</si>
  <si>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</si>
  <si>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</si>
  <si>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</si>
  <si>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</si>
  <si>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</si>
  <si>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</si>
  <si>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</si>
  <si>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</si>
  <si>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</si>
  <si>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</si>
  <si>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</si>
  <si>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</si>
  <si>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</si>
  <si>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</si>
  <si>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</si>
  <si>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</si>
  <si>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</si>
  <si>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</si>
  <si>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</si>
  <si>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</si>
  <si>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</si>
  <si>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</si>
  <si>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</si>
  <si>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</si>
  <si>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</si>
  <si>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</si>
  <si>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</si>
  <si>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</si>
  <si>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</si>
  <si>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</si>
  <si>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</si>
  <si>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</si>
  <si>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</si>
  <si>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</si>
  <si>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</si>
  <si>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</si>
  <si>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</si>
  <si>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</si>
  <si>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</si>
  <si>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</si>
  <si>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</si>
  <si>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</si>
  <si>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</si>
  <si>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</si>
  <si>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</si>
  <si>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</si>
  <si>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</si>
  <si>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</si>
  <si>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</si>
  <si>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</si>
  <si>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</si>
  <si>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</si>
  <si>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</si>
  <si>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</si>
  <si>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</si>
  <si>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</si>
  <si>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</si>
  <si>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</si>
  <si>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</si>
  <si>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</si>
  <si>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</si>
  <si>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</si>
  <si>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</si>
  <si>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</si>
  <si>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</si>
  <si>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</si>
  <si>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</si>
  <si>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</si>
  <si>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</si>
  <si>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</si>
  <si>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</si>
  <si>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</si>
  <si>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</si>
  <si>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</si>
  <si>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</si>
  <si>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</si>
  <si>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</si>
  <si>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</si>
  <si>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</si>
  <si>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</si>
  <si>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</si>
  <si>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</si>
  <si>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</si>
  <si>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</si>
  <si>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</si>
  <si>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</si>
  <si>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</si>
  <si>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</si>
  <si>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</si>
  <si>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</si>
  <si>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</si>
  <si>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</si>
  <si>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</si>
  <si>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</si>
  <si>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</si>
  <si>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</si>
  <si>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</si>
  <si>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</si>
  <si>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</si>
  <si>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</si>
  <si>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</si>
  <si>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</si>
  <si>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</si>
  <si>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</si>
  <si>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</si>
  <si>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</si>
  <si>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</si>
  <si>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</si>
  <si>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</si>
  <si>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</si>
  <si>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</si>
  <si>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</si>
  <si>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</si>
  <si>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</si>
  <si>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</si>
  <si>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</si>
  <si>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</si>
  <si>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</si>
  <si>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</si>
  <si>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</si>
  <si>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</si>
  <si>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</si>
  <si>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</si>
  <si>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</si>
  <si>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</si>
  <si>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</si>
  <si>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</si>
  <si>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</si>
  <si>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</si>
  <si>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</si>
  <si>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</si>
  <si>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</si>
  <si>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</si>
  <si>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</si>
  <si>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</si>
  <si>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</si>
  <si>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</si>
  <si>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</si>
  <si>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</si>
  <si>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</si>
  <si>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</si>
  <si>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</si>
  <si>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</si>
  <si>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</si>
  <si>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</si>
  <si>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</si>
  <si>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</si>
  <si>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</si>
  <si>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</si>
  <si>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</si>
  <si>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</si>
  <si>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</si>
  <si>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</si>
  <si>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</si>
  <si>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</si>
  <si>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</si>
  <si>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</si>
  <si>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</si>
  <si>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</si>
  <si>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</si>
  <si>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</si>
  <si>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</si>
  <si>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</si>
  <si>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</si>
  <si>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</si>
  <si>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</si>
  <si>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</si>
  <si>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</si>
  <si>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</si>
  <si>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</si>
  <si>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</si>
  <si>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</si>
  <si>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</si>
  <si>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</si>
  <si>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</si>
  <si>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</si>
  <si>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</si>
  <si>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</si>
  <si>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</si>
  <si>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</si>
  <si>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</si>
  <si>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</si>
  <si>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</si>
  <si>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</si>
  <si>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</si>
  <si>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</si>
  <si>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</si>
  <si>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</si>
  <si>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</si>
  <si>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</si>
  <si>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</si>
  <si>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</si>
  <si>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</si>
  <si>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</si>
  <si>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</si>
  <si>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</si>
  <si>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</si>
  <si>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</si>
  <si>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</si>
  <si>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</si>
  <si>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</si>
  <si>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</si>
  <si>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</si>
  <si>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</si>
  <si>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</si>
  <si>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</si>
  <si>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</si>
  <si>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</si>
  <si>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</si>
  <si>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</si>
  <si>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</si>
  <si>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</si>
  <si>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</si>
  <si>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</si>
  <si>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</si>
  <si>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</si>
  <si>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</si>
  <si>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</si>
  <si>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</si>
  <si>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</si>
  <si>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</si>
  <si>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</si>
  <si>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</si>
  <si>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</si>
  <si>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</si>
  <si>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</si>
  <si>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</si>
  <si>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</si>
  <si>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</si>
  <si>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</si>
  <si>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</si>
  <si>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</si>
  <si>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</si>
  <si>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</si>
  <si>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</si>
  <si>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</si>
  <si>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</si>
  <si>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</si>
  <si>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</si>
  <si>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</si>
  <si>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</si>
  <si>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</si>
  <si>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</si>
  <si>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</si>
  <si>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</si>
  <si>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</si>
  <si>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</si>
  <si>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</si>
  <si>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</si>
  <si>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</si>
  <si>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</si>
  <si>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</si>
  <si>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</si>
  <si>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</si>
  <si>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</si>
  <si>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</si>
  <si>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</si>
  <si>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</si>
  <si>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</si>
  <si>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</si>
  <si>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</si>
  <si>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</si>
  <si>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</si>
  <si>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</si>
  <si>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</si>
  <si>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</si>
  <si>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</si>
  <si>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</si>
  <si>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</si>
  <si>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</si>
  <si>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</si>
  <si>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</si>
  <si>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</si>
  <si>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</si>
  <si>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</si>
  <si>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</si>
  <si>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</si>
  <si>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</si>
  <si>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</si>
  <si>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</si>
  <si>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</si>
  <si>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</si>
  <si>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</si>
  <si>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</si>
  <si>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</si>
  <si>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</si>
  <si>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</si>
  <si>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</si>
  <si>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</si>
  <si>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</si>
  <si>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</si>
  <si>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</si>
  <si>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</si>
  <si>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</si>
  <si>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</si>
  <si>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</si>
  <si>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</si>
  <si>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</si>
  <si>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</si>
  <si>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</si>
  <si>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</si>
  <si>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</si>
  <si>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</si>
  <si>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</si>
  <si>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</si>
  <si>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</si>
  <si>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</si>
  <si>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</si>
  <si>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</si>
  <si>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</si>
  <si>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</si>
  <si>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</si>
  <si>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</si>
  <si>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</si>
  <si>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</si>
  <si>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</si>
  <si>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</si>
  <si>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</si>
  <si>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</si>
  <si>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</si>
  <si>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</si>
  <si>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</si>
  <si>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</si>
  <si>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</si>
  <si>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</si>
  <si>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</si>
  <si>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</si>
  <si>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</si>
  <si>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</si>
  <si>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</si>
  <si>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</si>
  <si>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</si>
  <si>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</si>
  <si>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</si>
  <si>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</si>
  <si>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</si>
  <si>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</si>
  <si>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</si>
  <si>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</si>
  <si>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</si>
  <si>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</si>
  <si>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</si>
  <si>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</si>
  <si>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</si>
  <si>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</si>
  <si>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</si>
  <si>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</si>
  <si>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</si>
  <si>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</si>
  <si>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</si>
  <si>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</si>
  <si>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</si>
  <si>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</si>
  <si>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</si>
  <si>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</si>
  <si>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</si>
  <si>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</si>
  <si>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</si>
  <si>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</si>
  <si>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</si>
  <si>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</si>
  <si>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</si>
  <si>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</si>
  <si>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</si>
  <si>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</si>
  <si>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</si>
  <si>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</si>
  <si>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</si>
  <si>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</si>
  <si>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</si>
  <si>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</si>
  <si>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</si>
  <si>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</si>
  <si>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</si>
  <si>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</si>
  <si>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</si>
  <si>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</si>
  <si>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</si>
  <si>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</si>
  <si>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</si>
  <si>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</si>
  <si>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</si>
  <si>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</si>
  <si>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</si>
  <si>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</si>
  <si>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</si>
  <si>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</si>
  <si>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</si>
  <si>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</si>
  <si>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</si>
  <si>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</si>
  <si>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</si>
  <si>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</si>
  <si>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</si>
  <si>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</si>
  <si>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</si>
  <si>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</si>
  <si>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</si>
  <si>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</si>
  <si>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</si>
  <si>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</si>
  <si>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</si>
  <si>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</si>
  <si>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</si>
  <si>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</si>
  <si>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</si>
  <si>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</si>
  <si>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</si>
  <si>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</si>
  <si>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</si>
  <si>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</si>
  <si>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</si>
  <si>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</si>
  <si>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</si>
  <si>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</si>
  <si>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</si>
  <si>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</si>
  <si>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</si>
  <si>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</si>
  <si>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</si>
  <si>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</si>
  <si>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</si>
  <si>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</si>
  <si>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</si>
  <si>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</si>
  <si>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</si>
  <si>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</si>
  <si>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</si>
  <si>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</si>
  <si>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</si>
  <si>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</si>
  <si>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</si>
  <si>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</si>
  <si>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</si>
  <si>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</si>
  <si>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</si>
  <si>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</si>
  <si>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</si>
  <si>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</si>
  <si>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</si>
  <si>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</si>
  <si>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</si>
  <si>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</si>
  <si>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</si>
  <si>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</si>
  <si>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</si>
  <si>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</si>
  <si>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</si>
  <si>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</si>
  <si>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</si>
  <si>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</si>
  <si>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</si>
  <si>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</si>
  <si>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</si>
  <si>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</si>
  <si>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</si>
  <si>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</si>
  <si>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</si>
  <si>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</si>
  <si>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</si>
  <si>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</si>
  <si>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</si>
  <si>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</si>
  <si>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</si>
  <si>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</si>
  <si>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</si>
  <si>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</si>
  <si>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</si>
  <si>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</si>
  <si>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</si>
  <si>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</si>
  <si>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</si>
  <si>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</si>
  <si>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</si>
  <si>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</si>
  <si>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</si>
  <si>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</si>
  <si>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</si>
  <si>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</si>
  <si>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</si>
  <si>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</si>
  <si>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</si>
  <si>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</si>
  <si>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</si>
  <si>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</si>
  <si>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</si>
  <si>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</si>
  <si>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</si>
  <si>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</si>
  <si>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</si>
  <si>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</si>
  <si>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</si>
  <si>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</si>
  <si>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</si>
  <si>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</si>
  <si>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</si>
  <si>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</si>
  <si>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</si>
  <si>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</si>
  <si>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</si>
  <si>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</si>
  <si>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</si>
  <si>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</si>
  <si>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</si>
  <si>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</si>
  <si>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</si>
  <si>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</si>
  <si>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</si>
  <si>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</si>
  <si>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</si>
  <si>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</si>
  <si>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</si>
  <si>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</si>
  <si>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</si>
  <si>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</si>
  <si>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</si>
  <si>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</si>
  <si>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</si>
  <si>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</si>
  <si>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</si>
  <si>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</si>
  <si>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</si>
  <si>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</si>
  <si>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</si>
  <si>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</si>
  <si>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</si>
  <si>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</si>
  <si>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</si>
  <si>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</si>
  <si>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</si>
  <si>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</si>
  <si>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</si>
  <si>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</si>
  <si>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</si>
  <si>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</si>
  <si>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</si>
  <si>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</si>
  <si>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</si>
  <si>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</si>
  <si>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</si>
  <si>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</si>
  <si>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</si>
  <si>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</si>
  <si>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</si>
  <si>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</si>
  <si>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</si>
  <si>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</si>
  <si>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</si>
  <si>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</si>
  <si>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</si>
  <si>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</si>
  <si>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</si>
  <si>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</si>
  <si>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</si>
  <si>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</si>
  <si>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</si>
  <si>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</si>
  <si>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</si>
  <si>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</si>
  <si>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</si>
  <si>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</si>
  <si>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</si>
  <si>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</si>
  <si>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</si>
  <si>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</si>
  <si>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</si>
  <si>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</si>
  <si>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</si>
  <si>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</si>
  <si>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</si>
  <si>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</si>
  <si>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</si>
  <si>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</si>
  <si>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</si>
  <si>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</si>
  <si>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</si>
  <si>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</si>
  <si>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</si>
  <si>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</si>
  <si>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</si>
  <si>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</si>
  <si>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</si>
  <si>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</si>
  <si>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</si>
  <si>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</si>
  <si>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</si>
  <si>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</si>
  <si>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</si>
  <si>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</si>
  <si>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</si>
  <si>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</si>
  <si>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</si>
  <si>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</si>
  <si>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</si>
  <si>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</si>
  <si>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</si>
  <si>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</si>
  <si>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</si>
  <si>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</si>
  <si>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</si>
  <si>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</si>
  <si>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</si>
  <si>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</si>
  <si>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</si>
  <si>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</si>
  <si>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</si>
  <si>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</si>
  <si>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</si>
  <si>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</si>
  <si>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</si>
  <si>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</si>
  <si>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</si>
  <si>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</si>
  <si>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</si>
  <si>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</si>
  <si>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</si>
  <si>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</si>
  <si>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</si>
  <si>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</si>
  <si>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</si>
  <si>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</si>
  <si>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</si>
  <si>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</si>
  <si>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</si>
  <si>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</si>
  <si>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</si>
  <si>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</si>
  <si>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</si>
  <si>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</si>
  <si>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</si>
  <si>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</si>
  <si>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</si>
  <si>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</si>
  <si>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</si>
  <si>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</si>
  <si>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</si>
  <si>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</si>
  <si>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</si>
  <si>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</si>
  <si>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</si>
  <si>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</si>
  <si>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</si>
  <si>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</si>
  <si>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</si>
  <si>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</si>
  <si>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</si>
  <si>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</si>
  <si>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</si>
  <si>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</si>
  <si>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</si>
  <si>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</si>
  <si>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</si>
  <si>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</si>
  <si>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</si>
  <si>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</si>
  <si>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</si>
  <si>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</si>
  <si>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</si>
  <si>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</si>
  <si>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</si>
  <si>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</si>
  <si>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</si>
  <si>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</si>
  <si>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</si>
  <si>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</si>
  <si>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</si>
  <si>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</si>
  <si>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</si>
  <si>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</si>
  <si>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</si>
  <si>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</si>
  <si>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</si>
  <si>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</si>
  <si>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</si>
  <si>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</si>
  <si>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</si>
  <si>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</si>
  <si>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</si>
  <si>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</si>
  <si>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</si>
  <si>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</si>
  <si>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</si>
  <si>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</si>
  <si>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</si>
  <si>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</si>
  <si>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</si>
  <si>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</si>
  <si>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</si>
  <si>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</si>
  <si>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</si>
  <si>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</si>
  <si>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</si>
  <si>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</si>
  <si>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</si>
  <si>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</si>
  <si>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</si>
  <si>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</si>
  <si>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</si>
  <si>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</si>
  <si>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</si>
  <si>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</si>
  <si>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</si>
  <si>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</si>
  <si>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</si>
  <si>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</si>
  <si>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</si>
  <si>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</si>
  <si>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</si>
  <si>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</si>
  <si>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</si>
  <si>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</si>
  <si>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</si>
  <si>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</si>
  <si>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</si>
  <si>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</si>
  <si>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</si>
  <si>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</si>
  <si>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</si>
  <si>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</si>
  <si>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</si>
  <si>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</si>
  <si>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</si>
  <si>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</si>
  <si>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</si>
  <si>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</si>
  <si>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</si>
  <si>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</si>
  <si>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</si>
  <si>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</si>
  <si>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</si>
  <si>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</si>
  <si>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</si>
  <si>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</si>
  <si>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</si>
  <si>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</si>
  <si>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</si>
  <si>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</si>
  <si>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</si>
  <si>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</si>
  <si>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</si>
  <si>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</si>
  <si>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</si>
  <si>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</si>
  <si>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</si>
  <si>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</si>
  <si>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</si>
  <si>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</si>
  <si>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</si>
  <si>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</si>
  <si>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</si>
  <si>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</si>
  <si>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</si>
  <si>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</si>
  <si>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</si>
  <si>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</si>
  <si>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</si>
  <si>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</si>
  <si>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</si>
  <si>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</si>
  <si>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</si>
  <si>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</si>
  <si>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</si>
  <si>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</si>
  <si>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</si>
  <si>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</si>
  <si>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</si>
  <si>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</si>
  <si>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</si>
  <si>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</si>
  <si>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</si>
  <si>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</si>
  <si>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</si>
  <si>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</si>
  <si>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</si>
  <si>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</si>
  <si>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</si>
  <si>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</si>
  <si>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</si>
  <si>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</si>
  <si>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</si>
  <si>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</si>
  <si>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</si>
  <si>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</si>
  <si>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</si>
  <si>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</si>
  <si>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</si>
  <si>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</si>
  <si>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</si>
  <si>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</si>
  <si>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</si>
  <si>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</si>
  <si>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</si>
  <si>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</si>
  <si>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</si>
  <si>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</si>
  <si>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</si>
  <si>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</si>
  <si>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</si>
  <si>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</si>
  <si>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</si>
  <si>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</si>
  <si>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</si>
  <si>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</si>
  <si>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</si>
  <si>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</si>
  <si>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</si>
  <si>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</si>
  <si>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</si>
  <si>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</si>
  <si>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</si>
  <si>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</si>
  <si>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</si>
  <si>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</si>
  <si>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</si>
  <si>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</si>
  <si>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</si>
  <si>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</si>
  <si>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</si>
  <si>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</si>
  <si>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</si>
  <si>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</si>
  <si>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</si>
  <si>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</si>
  <si>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</si>
  <si>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</si>
  <si>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</si>
  <si>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</si>
  <si>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</si>
  <si>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</si>
  <si>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</si>
  <si>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</si>
  <si>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</si>
  <si>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</si>
  <si>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</si>
  <si>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</si>
  <si>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</si>
  <si>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</si>
  <si>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</si>
  <si>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</si>
  <si>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</si>
  <si>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</si>
  <si>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</si>
  <si>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</si>
  <si>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</si>
  <si>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</si>
  <si>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</si>
  <si>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</si>
  <si>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</si>
  <si>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</si>
  <si>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</si>
  <si>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</si>
  <si>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</si>
  <si>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</si>
  <si>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</si>
  <si>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</si>
  <si>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</si>
  <si>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</si>
  <si>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</si>
  <si>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</si>
  <si>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</si>
  <si>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</si>
  <si>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</si>
  <si>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</si>
  <si>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</si>
  <si>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</si>
  <si>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</si>
  <si>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</si>
  <si>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</si>
  <si>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</si>
  <si>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</si>
  <si>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</si>
  <si>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</si>
  <si>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</si>
  <si>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</si>
  <si>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</si>
  <si>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</si>
  <si>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</si>
  <si>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</si>
  <si>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</si>
  <si>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</si>
  <si>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</si>
  <si>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</si>
  <si>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</si>
  <si>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</si>
  <si>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</si>
  <si>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</si>
  <si>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</si>
  <si>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</si>
  <si>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</si>
  <si>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</si>
  <si>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</si>
  <si>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</si>
  <si>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</si>
  <si>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</si>
  <si>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</si>
  <si>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</si>
  <si>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</si>
  <si>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</si>
  <si>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</si>
  <si>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</si>
  <si>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</si>
  <si>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</si>
  <si>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</si>
  <si>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</si>
  <si>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</si>
  <si>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</si>
  <si>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</si>
  <si>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</si>
  <si>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</si>
  <si>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</si>
  <si>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</si>
  <si>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</si>
  <si>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</si>
  <si>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</si>
  <si>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</si>
  <si>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</si>
  <si>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</si>
  <si>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</si>
  <si>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</si>
  <si>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</si>
  <si>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</si>
  <si>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</si>
  <si>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</si>
  <si>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</si>
  <si>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</si>
  <si>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</si>
  <si>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</si>
  <si>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</si>
  <si>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</si>
  <si>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</si>
  <si>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</si>
  <si>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</si>
  <si>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</si>
  <si>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</si>
  <si>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</si>
  <si>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</si>
  <si>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</si>
  <si>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</si>
  <si>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</si>
  <si>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</si>
  <si>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</si>
  <si>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</si>
  <si>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</si>
  <si>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</si>
  <si>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</si>
  <si>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</si>
  <si>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</si>
  <si>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</si>
  <si>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</si>
  <si>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</si>
  <si>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</si>
  <si>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</si>
  <si>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</si>
  <si>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</si>
  <si>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</si>
  <si>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</si>
  <si>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</si>
  <si>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</si>
  <si>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</si>
  <si>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</si>
  <si>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</si>
  <si>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</si>
  <si>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</si>
  <si>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</si>
  <si>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</si>
  <si>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</si>
  <si>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</si>
  <si>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</si>
  <si>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</si>
  <si>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</si>
  <si>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</si>
  <si>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</si>
  <si>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</si>
  <si>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</si>
  <si>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</si>
  <si>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</si>
  <si>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</si>
  <si>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</si>
  <si>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</si>
  <si>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</si>
  <si>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</si>
  <si>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</si>
  <si>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</si>
  <si>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</si>
  <si>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</si>
  <si>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</si>
  <si>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</si>
  <si>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</si>
  <si>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</si>
  <si>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</si>
  <si>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</si>
  <si>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</si>
  <si>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</si>
  <si>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</si>
  <si>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</si>
  <si>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</si>
  <si>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</si>
  <si>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</si>
  <si>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</si>
  <si>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</si>
  <si>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</si>
  <si>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</si>
  <si>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</si>
  <si>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</si>
  <si>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</si>
  <si>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</si>
  <si>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</si>
  <si>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</si>
  <si>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</si>
  <si>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</si>
  <si>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</si>
  <si>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</si>
  <si>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</si>
  <si>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</si>
  <si>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</si>
  <si>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</si>
  <si>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</si>
  <si>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</si>
  <si>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</si>
  <si>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</si>
  <si>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</si>
  <si>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</si>
  <si>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</si>
  <si>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</si>
  <si>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</si>
  <si>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</si>
  <si>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</si>
  <si>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</si>
  <si>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</si>
  <si>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</si>
  <si>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</si>
  <si>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</si>
  <si>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</si>
  <si>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</si>
  <si>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</si>
  <si>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</si>
  <si>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</si>
  <si>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</si>
  <si>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</si>
  <si>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</si>
  <si>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</si>
  <si>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</si>
  <si>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</si>
  <si>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</si>
  <si>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</si>
  <si>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</si>
  <si>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</si>
  <si>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</si>
  <si>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</si>
  <si>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</si>
  <si>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</si>
  <si>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</si>
  <si>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</si>
  <si>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</si>
  <si>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</si>
  <si>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</si>
  <si>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</si>
  <si>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</si>
  <si>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</si>
  <si>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</si>
  <si>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</si>
  <si>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</si>
  <si>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</si>
  <si>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</si>
  <si>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</si>
  <si>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</si>
  <si>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</si>
  <si>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</si>
  <si>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</si>
  <si>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</si>
  <si>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</si>
  <si>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</si>
  <si>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</si>
  <si>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</si>
  <si>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</si>
  <si>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</si>
  <si>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</si>
  <si>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</si>
  <si>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</si>
  <si>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</si>
  <si>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</si>
  <si>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</si>
  <si>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</si>
  <si>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</si>
  <si>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</si>
  <si>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</si>
  <si>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</si>
  <si>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</si>
  <si>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</si>
  <si>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</si>
  <si>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</si>
  <si>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</si>
  <si>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</si>
  <si>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</si>
  <si>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</si>
  <si>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</si>
  <si>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</si>
  <si>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</si>
  <si>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</si>
  <si>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</si>
  <si>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</si>
  <si>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</si>
  <si>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</si>
  <si>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</si>
  <si>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</si>
  <si>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</si>
  <si>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</si>
  <si>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</si>
  <si>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</si>
  <si>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</si>
  <si>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</si>
  <si>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</si>
  <si>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</si>
  <si>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</si>
  <si>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</si>
  <si>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</si>
  <si>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</si>
  <si>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</si>
  <si>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</si>
  <si>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</si>
  <si>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</si>
  <si>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</si>
  <si>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</si>
  <si>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</si>
  <si>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</si>
  <si>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</si>
  <si>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</si>
  <si>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</si>
  <si>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</si>
  <si>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</si>
  <si>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</si>
  <si>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</si>
  <si>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</si>
  <si>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</si>
  <si>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</si>
  <si>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</si>
  <si>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</si>
  <si>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</si>
  <si>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</si>
  <si>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</si>
  <si>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</si>
  <si>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</si>
  <si>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</si>
  <si>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</si>
  <si>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</si>
  <si>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</si>
  <si>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</si>
  <si>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</si>
  <si>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</si>
  <si>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</si>
  <si>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</si>
  <si>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</si>
  <si>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</si>
  <si>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</si>
  <si>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</si>
  <si>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</si>
  <si>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</si>
  <si>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</si>
  <si>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</si>
  <si>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</si>
  <si>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</si>
  <si>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</si>
  <si>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</si>
  <si>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</si>
  <si>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</si>
  <si>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</si>
  <si>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</si>
  <si>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</si>
  <si>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</si>
  <si>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</si>
  <si>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</si>
  <si>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</si>
  <si>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</si>
  <si>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</si>
  <si>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</si>
  <si>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</si>
  <si>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</si>
  <si>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</si>
  <si>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</si>
  <si>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</si>
  <si>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</si>
  <si>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</si>
  <si>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</si>
  <si>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</si>
  <si>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</si>
  <si>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</si>
  <si>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</si>
  <si>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</si>
  <si>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</si>
  <si>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</si>
  <si>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</si>
  <si>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</si>
  <si>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</si>
  <si>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</si>
  <si>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</si>
  <si>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</si>
  <si>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</si>
  <si>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</si>
  <si>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</si>
  <si>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</si>
  <si>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</si>
  <si>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</si>
  <si>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</si>
  <si>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</si>
  <si>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</si>
  <si>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</si>
  <si>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</si>
  <si>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</si>
  <si>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</si>
  <si>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</si>
  <si>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</si>
  <si>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</si>
  <si>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</si>
  <si>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</si>
  <si>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</si>
  <si>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</si>
  <si>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</si>
  <si>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</si>
  <si>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</si>
  <si>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</si>
  <si>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</si>
  <si>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</si>
  <si>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</si>
  <si>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</si>
  <si>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</si>
  <si>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</si>
  <si>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</si>
  <si>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</si>
  <si>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</si>
  <si>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</si>
  <si>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</si>
  <si>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</si>
  <si>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</si>
  <si>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</si>
  <si>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</si>
  <si>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</si>
  <si>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</si>
  <si>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</si>
  <si>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</si>
  <si>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</si>
  <si>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</si>
  <si>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</si>
  <si>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</si>
  <si>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</si>
  <si>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</si>
  <si>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</si>
  <si>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</si>
  <si>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</si>
  <si>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</si>
  <si>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</si>
  <si>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</si>
  <si>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</si>
  <si>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</si>
  <si>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</si>
  <si>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</si>
  <si>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</si>
  <si>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</si>
  <si>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</si>
  <si>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</si>
  <si>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</si>
  <si>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</si>
  <si>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</si>
  <si>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</si>
  <si>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</si>
  <si>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</si>
  <si>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</si>
  <si>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</si>
  <si>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</si>
  <si>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</si>
  <si>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</si>
  <si>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</si>
  <si>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</si>
  <si>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</si>
  <si>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</si>
  <si>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</si>
  <si>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</si>
  <si>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</si>
  <si>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</si>
  <si>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</si>
  <si>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</si>
  <si>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</si>
  <si>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</si>
  <si>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</si>
  <si>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</si>
  <si>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</si>
  <si>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</si>
  <si>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</si>
  <si>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</si>
  <si>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</si>
  <si>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</si>
  <si>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</si>
  <si>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</si>
  <si>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</si>
  <si>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</si>
  <si>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</si>
  <si>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</si>
  <si>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</si>
  <si>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</si>
  <si>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</si>
  <si>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</si>
  <si>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</si>
  <si>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</si>
  <si>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</si>
  <si>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</si>
  <si>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</si>
  <si>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</si>
  <si>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</si>
  <si>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</si>
  <si>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</si>
  <si>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</si>
  <si>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</si>
  <si>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</si>
  <si>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</si>
  <si>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</si>
  <si>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</si>
  <si>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</si>
  <si>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</si>
  <si>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</si>
  <si>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</si>
  <si>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</si>
  <si>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</si>
  <si>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</si>
  <si>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</si>
  <si>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</si>
  <si>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</si>
  <si>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</si>
  <si>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</si>
  <si>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</si>
  <si>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</si>
  <si>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</si>
  <si>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</si>
  <si>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</si>
  <si>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</si>
  <si>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</si>
  <si>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</si>
  <si>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</si>
  <si>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</si>
  <si>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</si>
  <si>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</si>
  <si>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</si>
  <si>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</si>
  <si>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</si>
  <si>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</si>
  <si>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</si>
  <si>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</si>
  <si>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</si>
  <si>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</si>
  <si>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</si>
  <si>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</si>
  <si>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</si>
  <si>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</si>
  <si>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</si>
  <si>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</si>
  <si>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</si>
  <si>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</si>
  <si>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</si>
  <si>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</si>
  <si>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</si>
  <si>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</si>
  <si>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</si>
  <si>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</si>
  <si>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</si>
  <si>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</si>
  <si>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</si>
  <si>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</si>
  <si>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</si>
  <si>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</si>
  <si>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</si>
  <si>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</si>
  <si>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</si>
  <si>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</si>
  <si>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</si>
  <si>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</si>
  <si>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</si>
  <si>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</si>
  <si>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</si>
  <si>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</si>
  <si>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</si>
  <si>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</si>
  <si>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</si>
  <si>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</si>
  <si>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</si>
  <si>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</si>
  <si>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</si>
  <si>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</si>
  <si>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</si>
  <si>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</si>
  <si>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</si>
  <si>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</si>
  <si>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</si>
  <si>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</si>
  <si>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</si>
  <si>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</si>
  <si>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</si>
  <si>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</si>
  <si>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</si>
  <si>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</si>
  <si>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</si>
  <si>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</si>
  <si>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</si>
  <si>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</si>
  <si>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</si>
  <si>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</si>
  <si>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</si>
  <si>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</si>
  <si>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</si>
  <si>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</si>
  <si>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</si>
  <si>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</si>
  <si>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</si>
  <si>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</si>
  <si>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</si>
  <si>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</si>
  <si>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</si>
  <si>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</si>
  <si>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</si>
  <si>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</si>
  <si>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</si>
  <si>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</si>
  <si>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</si>
  <si>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</si>
  <si>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</si>
  <si>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</si>
  <si>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</si>
  <si>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</si>
  <si>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</si>
  <si>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</si>
  <si>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</si>
  <si>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</si>
  <si>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</si>
  <si>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</si>
  <si>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</si>
  <si>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</si>
  <si>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</si>
  <si>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</si>
  <si>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</si>
  <si>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</si>
  <si>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</si>
  <si>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</si>
  <si>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</si>
  <si>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</si>
  <si>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</si>
  <si>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</si>
  <si>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</si>
  <si>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</si>
  <si>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</si>
  <si>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</si>
  <si>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</si>
  <si>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</si>
  <si>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</si>
  <si>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</si>
  <si>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</si>
  <si>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</si>
  <si>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</si>
  <si>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</si>
  <si>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</si>
  <si>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</si>
  <si>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</si>
  <si>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</si>
  <si>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</si>
  <si>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</si>
  <si>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</si>
  <si>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</si>
  <si>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</si>
  <si>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</si>
  <si>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</si>
  <si>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</si>
  <si>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</si>
  <si>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</si>
  <si>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</si>
  <si>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</si>
  <si>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</si>
  <si>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</si>
  <si>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</si>
  <si>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</si>
  <si>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</si>
  <si>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</si>
  <si>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</si>
  <si>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</si>
  <si>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</si>
  <si>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</si>
  <si>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</si>
  <si>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</si>
  <si>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</si>
  <si>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</si>
  <si>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</si>
  <si>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</si>
  <si>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</si>
  <si>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</si>
  <si>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</si>
  <si>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</si>
  <si>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</si>
  <si>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</si>
  <si>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</si>
  <si>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</si>
  <si>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</si>
  <si>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</si>
  <si>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</si>
  <si>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</si>
  <si>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</si>
  <si>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</si>
  <si>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</si>
  <si>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</si>
  <si>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</si>
  <si>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</si>
  <si>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</si>
  <si>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</si>
  <si>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</si>
  <si>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</si>
  <si>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</si>
  <si>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</si>
  <si>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</si>
  <si>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</si>
  <si>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</si>
  <si>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</si>
  <si>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</si>
  <si>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</si>
  <si>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</si>
  <si>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</si>
  <si>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</si>
  <si>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</si>
  <si>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</si>
  <si>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</si>
  <si>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</si>
  <si>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</si>
  <si>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</si>
  <si>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</si>
  <si>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</si>
  <si>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</si>
  <si>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</si>
  <si>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</si>
  <si>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</si>
  <si>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</si>
  <si>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</si>
  <si>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</si>
  <si>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</si>
  <si>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</si>
  <si>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</si>
  <si>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</si>
  <si>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</si>
  <si>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</si>
  <si>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</si>
  <si>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</si>
  <si>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</si>
  <si>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</si>
  <si>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</si>
  <si>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</si>
  <si>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</si>
  <si>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</si>
  <si>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</si>
  <si>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</si>
  <si>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</si>
  <si>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</si>
  <si>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</si>
  <si>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</si>
  <si>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</si>
  <si>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</si>
  <si>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</si>
  <si>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</si>
  <si>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</si>
  <si>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</si>
  <si>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</si>
  <si>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</si>
  <si>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</si>
  <si>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</si>
  <si>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</si>
  <si>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</si>
  <si>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</si>
  <si>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</si>
  <si>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</si>
  <si>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</si>
  <si>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</si>
  <si>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</si>
  <si>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</si>
  <si>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</si>
  <si>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</si>
  <si>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</si>
  <si>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</si>
  <si>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</si>
  <si>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</si>
  <si>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</si>
  <si>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</si>
  <si>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</si>
  <si>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</si>
  <si>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</si>
  <si>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</si>
  <si>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</si>
  <si>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</si>
  <si>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</si>
  <si>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</si>
  <si>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</si>
  <si>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</si>
  <si>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</si>
  <si>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</si>
  <si>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</si>
  <si>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</si>
  <si>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</si>
  <si>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</si>
  <si>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</si>
  <si>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</si>
  <si>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</si>
  <si>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</si>
  <si>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</si>
  <si>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</si>
  <si>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</si>
  <si>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</si>
  <si>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</si>
  <si>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</si>
  <si>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</si>
  <si>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</si>
  <si>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</si>
  <si>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</si>
  <si>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</si>
  <si>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</si>
  <si>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</si>
  <si>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</si>
  <si>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</si>
  <si>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</si>
  <si>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</si>
  <si>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</si>
  <si>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</si>
  <si>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</si>
  <si>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</si>
  <si>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</si>
  <si>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</si>
  <si>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</si>
  <si>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</si>
  <si>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</si>
  <si>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</si>
  <si>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</si>
  <si>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</si>
  <si>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</si>
  <si>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</si>
  <si>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</si>
  <si>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</si>
  <si>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</si>
  <si>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</si>
  <si>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</si>
  <si>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</si>
  <si>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</si>
  <si>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</si>
  <si>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</si>
  <si>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</si>
  <si>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</si>
  <si>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</si>
  <si>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</si>
  <si>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</si>
  <si>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</si>
  <si>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</si>
  <si>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</si>
  <si>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</si>
  <si>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</si>
  <si>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</si>
  <si>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</si>
  <si>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</si>
  <si>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</si>
  <si>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</si>
  <si>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</si>
  <si>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</si>
  <si>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</si>
  <si>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</si>
  <si>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</si>
  <si>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</si>
  <si>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</si>
  <si>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</si>
  <si>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</si>
  <si>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</si>
  <si>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</si>
  <si>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</si>
  <si>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</si>
  <si>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</si>
  <si>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</si>
  <si>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</si>
  <si>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</si>
  <si>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</si>
  <si>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</si>
  <si>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</si>
  <si>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</si>
  <si>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</si>
  <si>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</si>
  <si>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</si>
  <si>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</si>
  <si>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</si>
  <si>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</si>
  <si>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</si>
  <si>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</si>
  <si>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</si>
  <si>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</si>
  <si>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</si>
  <si>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</si>
  <si>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</si>
  <si>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</si>
  <si>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</si>
  <si>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</si>
  <si>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</si>
  <si>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</si>
  <si>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</si>
  <si>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</si>
  <si>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</si>
  <si>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</si>
  <si>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</si>
  <si>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</si>
  <si>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</si>
  <si>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</si>
  <si>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</si>
  <si>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</si>
  <si>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</si>
  <si>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</si>
  <si>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</si>
  <si>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</si>
  <si>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</si>
  <si>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</si>
  <si>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</si>
  <si>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</si>
  <si>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</si>
  <si>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</si>
  <si>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</si>
  <si>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</si>
  <si>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</si>
  <si>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</si>
  <si>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</si>
  <si>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</si>
  <si>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</si>
  <si>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</si>
  <si>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</si>
  <si>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</si>
  <si>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</si>
  <si>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</si>
  <si>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</si>
  <si>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</si>
  <si>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</si>
  <si>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</si>
  <si>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</si>
  <si>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</si>
  <si>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</si>
  <si>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</si>
  <si>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</si>
  <si>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</si>
  <si>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</si>
  <si>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</si>
  <si>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</si>
  <si>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</si>
  <si>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</si>
  <si>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</si>
  <si>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</si>
  <si>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</si>
  <si>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</si>
  <si>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</si>
  <si>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</si>
  <si>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</si>
  <si>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</si>
  <si>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</si>
  <si>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</si>
  <si>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</si>
  <si>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</si>
  <si>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</si>
  <si>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</si>
  <si>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</si>
  <si>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</si>
  <si>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</si>
  <si>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</si>
  <si>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</si>
  <si>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</si>
  <si>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</si>
  <si>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</si>
  <si>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</si>
  <si>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</si>
  <si>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</si>
  <si>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</si>
  <si>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</si>
  <si>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</si>
  <si>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</si>
  <si>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</si>
  <si>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</si>
  <si>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</si>
  <si>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</si>
  <si>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</si>
  <si>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</si>
  <si>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</si>
  <si>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</si>
  <si>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</si>
  <si>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</si>
  <si>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</si>
  <si>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</si>
  <si>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</si>
  <si>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</si>
  <si>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</si>
  <si>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</si>
  <si>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</si>
  <si>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</si>
  <si>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</si>
  <si>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</si>
  <si>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</si>
  <si>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</si>
  <si>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</si>
  <si>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</si>
  <si>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</si>
  <si>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</si>
  <si>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</si>
  <si>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</si>
  <si>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</si>
  <si>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</si>
  <si>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</si>
  <si>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</si>
  <si>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</si>
  <si>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</si>
  <si>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</si>
  <si>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</si>
  <si>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</si>
  <si>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</si>
  <si>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</si>
  <si>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</si>
  <si>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</si>
  <si>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</si>
  <si>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</si>
  <si>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</si>
  <si>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</si>
  <si>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</si>
  <si>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</si>
  <si>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</si>
  <si>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</si>
  <si>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</si>
  <si>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</si>
  <si>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</si>
  <si>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</si>
  <si>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</si>
  <si>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</si>
  <si>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</si>
  <si>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</si>
  <si>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</si>
  <si>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</si>
  <si>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</si>
  <si>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</si>
  <si>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</si>
  <si>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</si>
  <si>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</si>
  <si>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</si>
  <si>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</si>
  <si>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</si>
  <si>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</si>
  <si>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</si>
  <si>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</si>
  <si>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</si>
  <si>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</si>
  <si>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</si>
  <si>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</si>
  <si>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</si>
  <si>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</si>
  <si>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</si>
  <si>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</si>
  <si>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</si>
  <si>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</si>
  <si>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</si>
  <si>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</si>
  <si>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</si>
  <si>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</si>
  <si>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</si>
  <si>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</si>
  <si>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</si>
  <si>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</si>
  <si>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</si>
  <si>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</si>
  <si>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</si>
  <si>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</si>
  <si>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</si>
  <si>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</si>
  <si>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</si>
  <si>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</si>
  <si>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</si>
  <si>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</si>
  <si>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</si>
  <si>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</si>
  <si>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</si>
  <si>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</si>
  <si>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</si>
  <si>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</si>
  <si>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</si>
  <si>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</si>
  <si>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</si>
  <si>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</si>
  <si>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</si>
  <si>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</si>
  <si>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</si>
  <si>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</si>
  <si>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</si>
  <si>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</si>
  <si>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</si>
  <si>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</si>
  <si>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</si>
  <si>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</si>
  <si>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</si>
  <si>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</si>
  <si>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</si>
  <si>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</si>
  <si>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</si>
  <si>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</si>
  <si>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</si>
  <si>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</si>
  <si>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</si>
  <si>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</si>
  <si>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</si>
  <si>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</si>
  <si>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</si>
  <si>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</si>
  <si>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</si>
  <si>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</si>
  <si>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</si>
  <si>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</si>
  <si>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</si>
  <si>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</si>
  <si>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</si>
  <si>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</si>
  <si>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</si>
  <si>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</si>
  <si>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</si>
  <si>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</si>
  <si>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</si>
  <si>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</si>
  <si>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</si>
  <si>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</si>
  <si>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</si>
  <si>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</si>
  <si>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</si>
  <si>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</si>
  <si>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</si>
  <si>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</si>
  <si>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</si>
  <si>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</si>
  <si>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</si>
  <si>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</si>
  <si>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</si>
  <si>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</si>
  <si>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</si>
  <si>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</si>
  <si>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</si>
  <si>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</si>
  <si>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</si>
  <si>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</si>
  <si>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</si>
  <si>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</si>
  <si>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</si>
  <si>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</si>
  <si>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</si>
  <si>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</si>
  <si>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</si>
  <si>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</si>
  <si>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</si>
  <si>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</si>
  <si>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</si>
  <si>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</si>
  <si>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</si>
  <si>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</si>
  <si>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</si>
  <si>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</si>
  <si>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</si>
  <si>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</si>
  <si>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</si>
  <si>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</si>
  <si>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</si>
  <si>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</si>
  <si>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</si>
  <si>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</si>
  <si>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</si>
  <si>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</si>
  <si>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</si>
  <si>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</si>
  <si>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</si>
  <si>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</si>
  <si>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</si>
  <si>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</si>
  <si>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</si>
  <si>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</si>
  <si>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</si>
  <si>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</si>
  <si>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</si>
  <si>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</si>
  <si>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</si>
  <si>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</si>
  <si>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</si>
  <si>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</si>
  <si>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</si>
  <si>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</si>
  <si>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</si>
  <si>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</si>
  <si>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</si>
  <si>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</si>
  <si>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</si>
  <si>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</si>
  <si>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</si>
  <si>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</si>
  <si>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</si>
  <si>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</si>
  <si>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</si>
  <si>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</si>
  <si>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</si>
  <si>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</si>
  <si>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</si>
  <si>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</si>
  <si>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</si>
  <si>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</si>
  <si>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</si>
  <si>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</si>
  <si>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</si>
  <si>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</si>
  <si>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</si>
  <si>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</si>
  <si>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</si>
  <si>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</si>
  <si>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</si>
  <si>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</si>
  <si>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</si>
  <si>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</si>
  <si>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</si>
  <si>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</si>
  <si>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</si>
  <si>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</si>
  <si>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</si>
  <si>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</si>
  <si>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</si>
  <si>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</si>
  <si>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</si>
  <si>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</si>
  <si>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</si>
  <si>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</si>
  <si>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</si>
  <si>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</si>
  <si>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</si>
  <si>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</si>
  <si>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</si>
  <si>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</si>
  <si>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</si>
  <si>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</si>
  <si>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</si>
  <si>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</si>
  <si>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</si>
  <si>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</si>
  <si>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</si>
  <si>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</si>
  <si>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</si>
  <si>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</si>
  <si>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</si>
  <si>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</si>
  <si>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</si>
  <si>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</si>
  <si>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</si>
  <si>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</si>
  <si>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</si>
  <si>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</si>
  <si>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</si>
  <si>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</si>
  <si>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</si>
  <si>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</si>
  <si>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</si>
  <si>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</si>
  <si>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</si>
  <si>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</si>
  <si>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</si>
  <si>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</si>
  <si>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</si>
  <si>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</si>
  <si>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</si>
  <si>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</si>
  <si>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</si>
  <si>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</si>
  <si>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</si>
  <si>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</si>
  <si>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</si>
  <si>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</si>
  <si>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</si>
  <si>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</si>
  <si>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</si>
  <si>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</si>
  <si>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</si>
  <si>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</si>
  <si>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</si>
  <si>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</si>
  <si>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</si>
  <si>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</si>
  <si>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</si>
  <si>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</si>
  <si>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</si>
  <si>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</si>
  <si>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</si>
  <si>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</si>
  <si>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</si>
  <si>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</si>
  <si>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</si>
  <si>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</si>
  <si>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</si>
  <si>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</si>
  <si>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</si>
  <si>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</si>
  <si>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</si>
  <si>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</si>
  <si>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</si>
  <si>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</si>
  <si>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</si>
  <si>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</si>
  <si>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</si>
  <si>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</si>
  <si>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</si>
  <si>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</si>
  <si>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</si>
  <si>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</si>
  <si>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</si>
  <si>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</si>
  <si>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</si>
  <si>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</si>
  <si>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</si>
  <si>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</si>
  <si>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</si>
  <si>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</si>
  <si>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</si>
  <si>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</si>
  <si>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</si>
  <si>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</si>
  <si>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</si>
  <si>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</si>
  <si>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</si>
  <si>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</si>
  <si>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</si>
  <si>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</si>
  <si>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</si>
  <si>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</si>
  <si>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</si>
  <si>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</si>
  <si>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</si>
  <si>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</si>
  <si>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</si>
  <si>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</si>
  <si>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</si>
  <si>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</si>
  <si>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</si>
  <si>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</si>
  <si>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</si>
  <si>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</si>
  <si>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</si>
  <si>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</si>
  <si>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</si>
  <si>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</si>
  <si>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</si>
  <si>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</si>
  <si>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</si>
  <si>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</si>
  <si>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</si>
  <si>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</si>
  <si>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</si>
  <si>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</si>
  <si>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</si>
  <si>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</si>
  <si>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</si>
  <si>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</si>
  <si>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</si>
  <si>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</si>
  <si>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</si>
  <si>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</si>
  <si>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</si>
  <si>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</si>
  <si>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</si>
  <si>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</si>
  <si>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</si>
  <si>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</si>
  <si>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</si>
  <si>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</si>
  <si>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</si>
  <si>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</si>
  <si>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</si>
  <si>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</si>
  <si>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</si>
  <si>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</si>
  <si>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</si>
  <si>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</si>
  <si>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</si>
  <si>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</si>
  <si>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</si>
  <si>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</si>
  <si>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</si>
  <si>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</si>
  <si>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</si>
  <si>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</si>
  <si>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</si>
  <si>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</si>
  <si>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</si>
  <si>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</si>
  <si>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</si>
  <si>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</si>
  <si>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</si>
  <si>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</si>
  <si>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</si>
  <si>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</si>
  <si>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</si>
  <si>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</si>
  <si>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</si>
  <si>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</si>
  <si>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</si>
  <si>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</si>
  <si>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</si>
  <si>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</si>
  <si>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</si>
  <si>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</si>
  <si>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</si>
  <si>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</si>
  <si>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</si>
  <si>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</si>
  <si>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</si>
  <si>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</si>
  <si>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</si>
  <si>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</si>
  <si>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</si>
  <si>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</si>
  <si>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</si>
  <si>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</si>
  <si>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</si>
  <si>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</si>
  <si>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</si>
  <si>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</si>
  <si>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</si>
  <si>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</si>
  <si>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</si>
  <si>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</si>
  <si>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</si>
  <si>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</si>
  <si>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</si>
  <si>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</si>
  <si>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</si>
  <si>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</si>
  <si>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</si>
  <si>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</si>
  <si>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</si>
  <si>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</si>
  <si>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</si>
  <si>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</si>
  <si>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</si>
  <si>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</si>
  <si>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</si>
  <si>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</si>
  <si>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</si>
  <si>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</si>
  <si>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</si>
  <si>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</si>
  <si>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</si>
  <si>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</si>
  <si>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</si>
  <si>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</si>
  <si>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</si>
  <si>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</si>
  <si>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</si>
  <si>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</si>
  <si>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</si>
  <si>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</si>
  <si>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</si>
  <si>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</si>
  <si>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</si>
  <si>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</si>
  <si>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</si>
  <si>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</si>
  <si>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</si>
  <si>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</si>
  <si>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</si>
  <si>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</si>
  <si>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</si>
  <si>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</si>
  <si>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</si>
  <si>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</si>
  <si>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</si>
  <si>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</si>
  <si>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</si>
  <si>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</si>
  <si>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</si>
  <si>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</si>
  <si>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</si>
  <si>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</si>
  <si>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</si>
  <si>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</si>
  <si>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</si>
  <si>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</si>
  <si>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</si>
  <si>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</si>
  <si>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</si>
  <si>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</si>
  <si>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</si>
  <si>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</si>
  <si>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</si>
  <si>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</si>
  <si>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</si>
  <si>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</si>
  <si>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</si>
  <si>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</si>
  <si>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</si>
  <si>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</si>
  <si>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</si>
  <si>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</si>
  <si>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</si>
  <si>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</si>
  <si>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</si>
  <si>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</si>
  <si>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</si>
  <si>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</si>
  <si>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</si>
  <si>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</si>
  <si>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</si>
  <si>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</si>
  <si>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</si>
  <si>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</si>
  <si>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</si>
  <si>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</si>
  <si>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</si>
  <si>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</si>
  <si>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</si>
  <si>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</si>
  <si>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</si>
  <si>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</si>
  <si>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</si>
  <si>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</si>
  <si>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</si>
  <si>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</si>
  <si>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</si>
  <si>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</si>
  <si>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</si>
  <si>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</si>
  <si>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</si>
  <si>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</si>
  <si>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</si>
  <si>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</si>
  <si>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</si>
  <si>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</si>
  <si>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</si>
  <si>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</si>
  <si>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</si>
  <si>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</si>
  <si>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</si>
  <si>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</si>
  <si>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</si>
  <si>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</si>
  <si>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</si>
  <si>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</si>
  <si>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</si>
  <si>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</si>
  <si>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</si>
  <si>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</si>
  <si>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</si>
  <si>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</si>
  <si>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</si>
  <si>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</si>
  <si>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</si>
  <si>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</si>
  <si>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</si>
  <si>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</si>
  <si>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</si>
  <si>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</si>
  <si>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</si>
  <si>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</si>
  <si>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</si>
  <si>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</si>
  <si>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</si>
  <si>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</si>
  <si>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</si>
  <si>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</si>
  <si>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</si>
  <si>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</si>
  <si>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</si>
  <si>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</si>
  <si>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</si>
  <si>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</si>
  <si>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</si>
  <si>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</si>
  <si>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</si>
  <si>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</si>
  <si>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</si>
  <si>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</si>
  <si>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</si>
  <si>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</si>
  <si>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</si>
  <si>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</si>
  <si>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</si>
  <si>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</si>
  <si>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</si>
  <si>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</si>
  <si>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</si>
  <si>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</si>
  <si>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</si>
  <si>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</si>
  <si>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</si>
  <si>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</si>
  <si>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</si>
  <si>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</si>
  <si>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</si>
  <si>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</si>
  <si>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</si>
  <si>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</si>
  <si>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</si>
  <si>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</si>
  <si>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</si>
  <si>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</si>
  <si>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</si>
  <si>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</si>
  <si>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</si>
  <si>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</si>
  <si>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</si>
  <si>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</si>
  <si>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</si>
  <si>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</si>
  <si>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</si>
  <si>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</si>
  <si>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</si>
  <si>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</si>
  <si>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</si>
  <si>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</si>
  <si>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</si>
  <si>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</si>
  <si>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</si>
  <si>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</si>
  <si>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</si>
  <si>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</si>
  <si>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</si>
  <si>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</si>
  <si>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</si>
  <si>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</si>
  <si>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</si>
  <si>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</si>
  <si>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</si>
  <si>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</si>
  <si>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</si>
  <si>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</si>
  <si>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</si>
  <si>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</si>
  <si>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</si>
  <si>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</si>
  <si>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</si>
  <si>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</si>
  <si>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</si>
  <si>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</si>
  <si>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</si>
  <si>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</si>
  <si>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</si>
  <si>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</si>
  <si>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</si>
  <si>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</si>
  <si>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</si>
  <si>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</si>
  <si>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</si>
  <si>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</si>
  <si>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</si>
  <si>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</si>
  <si>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</si>
  <si>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</si>
  <si>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</si>
  <si>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</si>
  <si>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</si>
  <si>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</si>
  <si>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</si>
  <si>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</si>
  <si>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</si>
  <si>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</si>
  <si>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</si>
  <si>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</si>
  <si>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</si>
  <si>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</si>
  <si>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</si>
  <si>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</si>
  <si>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</si>
  <si>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</si>
  <si>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</si>
  <si>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</si>
  <si>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</si>
  <si>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</si>
  <si>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</si>
  <si>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</si>
  <si>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</si>
  <si>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</si>
  <si>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</si>
  <si>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</si>
  <si>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</si>
  <si>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</si>
  <si>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</si>
  <si>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</si>
  <si>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</si>
  <si>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</si>
  <si>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</si>
  <si>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</si>
  <si>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</si>
  <si>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</si>
  <si>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</si>
  <si>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</si>
  <si>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</si>
  <si>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</si>
  <si>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</si>
  <si>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</si>
  <si>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</si>
  <si>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</si>
  <si>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</si>
  <si>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</si>
  <si>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</si>
  <si>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</si>
  <si>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</si>
  <si>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</si>
  <si>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</si>
  <si>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</si>
  <si>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</si>
  <si>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</si>
  <si>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</si>
  <si>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</si>
  <si>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</si>
  <si>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</si>
  <si>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</si>
  <si>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</si>
  <si>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</si>
  <si>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</si>
  <si>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</si>
  <si>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</si>
  <si>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</si>
  <si>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</si>
  <si>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</si>
  <si>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</si>
  <si>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</si>
  <si>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</si>
  <si>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</si>
  <si>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</si>
  <si>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</si>
  <si>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</si>
  <si>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</si>
  <si>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</si>
  <si>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</si>
  <si>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</si>
  <si>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</si>
  <si>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</si>
  <si>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</si>
  <si>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</si>
  <si>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</si>
  <si>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</si>
  <si>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</si>
  <si>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</si>
  <si>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</si>
  <si>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</si>
  <si>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</si>
  <si>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</si>
  <si>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</si>
  <si>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</si>
  <si>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</si>
  <si>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</si>
  <si>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</si>
  <si>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</si>
  <si>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</si>
  <si>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</si>
  <si>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</si>
  <si>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</si>
  <si>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</si>
  <si>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</si>
  <si>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</si>
  <si>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</si>
  <si>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</si>
  <si>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</si>
  <si>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</si>
  <si>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</si>
  <si>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</si>
  <si>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</si>
  <si>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</si>
  <si>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</si>
  <si>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</si>
  <si>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</si>
  <si>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</si>
  <si>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</si>
  <si>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</si>
  <si>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</si>
  <si>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</si>
  <si>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</si>
  <si>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</si>
  <si>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</si>
  <si>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</si>
  <si>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</si>
  <si>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</si>
  <si>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</si>
  <si>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</si>
  <si>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</si>
  <si>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</si>
  <si>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</si>
  <si>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</si>
  <si>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</si>
  <si>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</si>
  <si>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</si>
  <si>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</si>
  <si>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</si>
  <si>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</si>
  <si>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</si>
  <si>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</si>
  <si>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</si>
  <si>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</si>
  <si>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</si>
  <si>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</si>
  <si>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</si>
  <si>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</si>
  <si>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</si>
  <si>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</si>
  <si>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</si>
  <si>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</si>
  <si>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</si>
  <si>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</si>
  <si>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</si>
  <si>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</si>
  <si>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</si>
  <si>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</si>
  <si>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</si>
  <si>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</si>
  <si>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</si>
  <si>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</si>
  <si>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</si>
  <si>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</si>
  <si>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</si>
  <si>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</si>
  <si>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</si>
  <si>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</si>
  <si>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</si>
  <si>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</si>
  <si>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</si>
  <si>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</si>
  <si>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</si>
  <si>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</si>
  <si>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</si>
  <si>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</si>
  <si>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</si>
  <si>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</si>
  <si>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</si>
  <si>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</si>
  <si>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</si>
  <si>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</si>
  <si>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</si>
  <si>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</si>
  <si>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</si>
  <si>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</si>
  <si>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</si>
  <si>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</si>
  <si>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</si>
  <si>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</si>
  <si>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</si>
  <si>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</si>
  <si>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</si>
  <si>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</si>
  <si>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</si>
  <si>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</si>
  <si>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</si>
  <si>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</si>
  <si>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</si>
  <si>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</si>
  <si>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</si>
  <si>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</si>
  <si>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</si>
  <si>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</si>
  <si>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</si>
  <si>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</si>
  <si>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</si>
  <si>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</si>
  <si>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</si>
  <si>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</si>
  <si>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</si>
  <si>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</si>
  <si>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</si>
  <si>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</si>
  <si>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</si>
  <si>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</si>
  <si>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</si>
  <si>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</si>
  <si>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</si>
  <si>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</si>
  <si>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</si>
  <si>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</si>
  <si>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</si>
  <si>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</si>
  <si>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</si>
  <si>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</si>
  <si>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</si>
  <si>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</si>
  <si>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</si>
  <si>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</si>
  <si>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</si>
  <si>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</si>
  <si>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</si>
  <si>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</si>
  <si>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</si>
  <si>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</si>
  <si>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</si>
  <si>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</si>
  <si>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</si>
  <si>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</si>
  <si>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</si>
  <si>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</si>
  <si>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</si>
  <si>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</si>
  <si>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</si>
  <si>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</si>
  <si>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</si>
  <si>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</si>
  <si>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</si>
  <si>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</si>
  <si>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</si>
  <si>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</si>
  <si>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</si>
  <si>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</si>
  <si>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</si>
  <si>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</si>
  <si>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</si>
  <si>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</si>
  <si>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</si>
  <si>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</si>
  <si>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</si>
  <si>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</si>
  <si>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</si>
  <si>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</si>
  <si>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</si>
  <si>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</si>
  <si>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</si>
  <si>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</si>
  <si>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</si>
  <si>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</si>
  <si>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</si>
  <si>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</si>
  <si>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</si>
  <si>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</si>
  <si>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</si>
  <si>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</si>
  <si>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</si>
  <si>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</si>
  <si>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</si>
  <si>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</si>
  <si>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</si>
  <si>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</si>
  <si>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</si>
  <si>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</si>
  <si>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</si>
  <si>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</si>
  <si>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</si>
  <si>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</si>
  <si>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</si>
  <si>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</si>
  <si>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</si>
  <si>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</si>
  <si>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</si>
  <si>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</si>
  <si>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</si>
  <si>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</si>
  <si>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</si>
  <si>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</si>
  <si>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</si>
  <si>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</si>
  <si>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</si>
  <si>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</si>
  <si>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</si>
  <si>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</si>
  <si>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</si>
  <si>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</si>
  <si>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</si>
  <si>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</si>
  <si>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</si>
  <si>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</si>
  <si>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</si>
  <si>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</si>
  <si>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</si>
  <si>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</si>
  <si>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</si>
  <si>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</si>
  <si>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</si>
  <si>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</si>
  <si>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</si>
  <si>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</si>
  <si>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</si>
  <si>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</si>
  <si>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</si>
  <si>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</si>
  <si>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</si>
  <si>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</si>
  <si>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</si>
  <si>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</si>
  <si>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</si>
  <si>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</si>
  <si>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</si>
  <si>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</si>
  <si>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</si>
  <si>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</si>
  <si>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</si>
  <si>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</si>
  <si>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</si>
  <si>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</si>
  <si>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</si>
  <si>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</si>
  <si>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</si>
  <si>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</si>
  <si>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</si>
  <si>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</si>
  <si>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</si>
  <si>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</si>
  <si>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</si>
  <si>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</si>
  <si>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</si>
  <si>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</si>
  <si>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</si>
  <si>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</si>
  <si>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</si>
  <si>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</si>
  <si>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</si>
  <si>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</si>
  <si>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</si>
  <si>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</si>
  <si>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</si>
  <si>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</si>
  <si>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</si>
  <si>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</si>
  <si>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</si>
  <si>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</si>
  <si>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</si>
  <si>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</si>
  <si>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</si>
  <si>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</si>
  <si>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</si>
  <si>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</si>
  <si>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</si>
  <si>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</si>
  <si>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</si>
  <si>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</si>
  <si>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</si>
  <si>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</si>
  <si>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</si>
  <si>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</si>
  <si>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</si>
  <si>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</si>
  <si>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</si>
  <si>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</si>
  <si>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</si>
  <si>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</si>
  <si>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</si>
  <si>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</si>
  <si>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</si>
  <si>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</si>
  <si>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</si>
  <si>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</si>
  <si>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</si>
  <si>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</si>
  <si>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</si>
  <si>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</si>
  <si>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</si>
  <si>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</si>
  <si>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</si>
  <si>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</si>
  <si>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</si>
  <si>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</si>
  <si>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</si>
  <si>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</si>
  <si>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</si>
  <si>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</si>
  <si>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</si>
  <si>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</si>
  <si>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</si>
  <si>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</si>
  <si>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</si>
  <si>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</si>
  <si>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</si>
  <si>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</si>
  <si>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</si>
  <si>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</si>
  <si>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</si>
  <si>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</si>
  <si>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</si>
  <si>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</si>
  <si>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</si>
  <si>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</si>
  <si>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</si>
  <si>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</si>
  <si>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</si>
  <si>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</si>
  <si>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</si>
  <si>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</si>
  <si>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</si>
  <si>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</si>
  <si>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</si>
  <si>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</si>
  <si>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</si>
  <si>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</si>
  <si>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</si>
  <si>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</si>
  <si>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</si>
  <si>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</si>
  <si>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</si>
  <si>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</si>
  <si>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</si>
  <si>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</si>
  <si>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</si>
  <si>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</si>
  <si>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</si>
  <si>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</si>
  <si>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</si>
  <si>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</si>
  <si>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</si>
  <si>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</si>
  <si>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</si>
  <si>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</si>
  <si>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</si>
  <si>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</si>
  <si>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</si>
  <si>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</si>
  <si>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</si>
  <si>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</si>
  <si>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</si>
  <si>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</si>
  <si>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</si>
  <si>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</si>
  <si>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</si>
  <si>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</si>
  <si>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</si>
  <si>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</si>
  <si>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</si>
  <si>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</si>
  <si>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</si>
  <si>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</si>
  <si>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</si>
  <si>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</si>
  <si>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</si>
  <si>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</si>
  <si>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</si>
  <si>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</si>
  <si>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</si>
  <si>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</si>
  <si>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</si>
  <si>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</si>
  <si>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</si>
  <si>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</si>
  <si>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</si>
  <si>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</si>
  <si>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</si>
  <si>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</si>
  <si>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</si>
  <si>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</si>
  <si>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</si>
  <si>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</si>
  <si>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</si>
  <si>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</si>
  <si>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</si>
  <si>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</si>
  <si>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</si>
  <si>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</si>
  <si>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</si>
  <si>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</si>
  <si>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</si>
  <si>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</si>
  <si>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</si>
  <si>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</si>
  <si>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</si>
  <si>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</si>
  <si>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</si>
  <si>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</si>
  <si>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</si>
  <si>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</si>
  <si>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</si>
  <si>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</si>
  <si>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</si>
  <si>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</si>
  <si>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</si>
  <si>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</si>
  <si>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</si>
  <si>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</si>
  <si>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</si>
  <si>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</si>
  <si>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</si>
  <si>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</si>
  <si>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</si>
  <si>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</si>
  <si>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</si>
  <si>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</si>
  <si>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</si>
  <si>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</si>
  <si>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</si>
  <si>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</si>
  <si>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</si>
  <si>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</si>
  <si>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</si>
  <si>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</si>
  <si>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</si>
  <si>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</si>
  <si>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</si>
  <si>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</si>
  <si>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</si>
  <si>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</si>
  <si>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</si>
  <si>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</si>
  <si>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</si>
  <si>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</si>
  <si>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</si>
  <si>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</si>
  <si>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</si>
  <si>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</si>
  <si>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</si>
  <si>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</si>
  <si>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</si>
  <si>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</si>
  <si>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</si>
  <si>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</si>
  <si>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</si>
  <si>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</si>
  <si>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</si>
  <si>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</si>
  <si>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</si>
  <si>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</si>
  <si>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</si>
  <si>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</si>
  <si>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</si>
  <si>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</si>
  <si>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</si>
  <si>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</si>
  <si>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</si>
  <si>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</si>
  <si>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</si>
  <si>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</si>
  <si>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</si>
  <si>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</si>
  <si>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</si>
  <si>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</si>
  <si>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</si>
  <si>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</si>
  <si>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</si>
  <si>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</si>
  <si>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</si>
  <si>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</si>
  <si>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</si>
  <si>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</si>
  <si>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</si>
  <si>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</si>
  <si>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</si>
  <si>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</si>
  <si>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</si>
  <si>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</si>
  <si>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</si>
  <si>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</si>
  <si>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</si>
  <si>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</si>
  <si>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</si>
  <si>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</si>
  <si>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</si>
  <si>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</si>
  <si>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</si>
  <si>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</si>
  <si>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</si>
  <si>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</si>
  <si>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</si>
  <si>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</si>
  <si>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</si>
  <si>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</si>
  <si>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</si>
  <si>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</si>
  <si>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</si>
  <si>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</si>
  <si>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</si>
  <si>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</si>
  <si>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</si>
  <si>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</si>
  <si>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</si>
  <si>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</si>
  <si>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</si>
  <si>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</si>
  <si>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</si>
  <si>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</si>
  <si>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</si>
  <si>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</si>
  <si>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</si>
  <si>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</si>
  <si>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</si>
  <si>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</si>
  <si>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</si>
  <si>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</si>
  <si>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</si>
  <si>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</si>
  <si>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</si>
  <si>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</si>
  <si>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</si>
  <si>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</si>
  <si>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</si>
  <si>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</si>
  <si>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</si>
  <si>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</si>
  <si>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</si>
  <si>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</si>
  <si>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</si>
  <si>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</si>
  <si>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</si>
  <si>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</si>
  <si>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</si>
  <si>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</si>
  <si>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</si>
  <si>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</si>
  <si>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</si>
  <si>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</si>
  <si>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</si>
  <si>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</si>
  <si>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</si>
  <si>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</si>
  <si>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</si>
  <si>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</si>
  <si>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</si>
  <si>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</si>
  <si>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</si>
  <si>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</si>
  <si>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</si>
  <si>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</si>
  <si>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</si>
  <si>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</si>
  <si>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</si>
  <si>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</si>
  <si>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</si>
  <si>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</si>
  <si>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</si>
  <si>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</si>
  <si>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</si>
  <si>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</si>
  <si>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</si>
  <si>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</si>
  <si>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</si>
  <si>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</si>
  <si>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</si>
  <si>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</si>
  <si>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</si>
  <si>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</si>
  <si>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</si>
  <si>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</si>
  <si>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</si>
  <si>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</si>
  <si>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</si>
  <si>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</si>
  <si>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</si>
  <si>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</si>
  <si>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</si>
  <si>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</si>
  <si>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</si>
  <si>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</si>
  <si>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</si>
  <si>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</si>
  <si>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</si>
  <si>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</si>
  <si>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</si>
  <si>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</si>
  <si>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</si>
  <si>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</si>
  <si>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</si>
  <si>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</si>
  <si>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</si>
  <si>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</si>
  <si>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</si>
  <si>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</si>
  <si>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</si>
  <si>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</si>
  <si>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</si>
  <si>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</si>
  <si>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</si>
  <si>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</si>
  <si>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</si>
  <si>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</si>
  <si>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</si>
  <si>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</si>
  <si>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</si>
  <si>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</si>
  <si>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</si>
  <si>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</si>
  <si>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</si>
  <si>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</si>
  <si>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</si>
  <si>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</si>
  <si>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</si>
  <si>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</si>
  <si>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</si>
  <si>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</si>
  <si>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</si>
  <si>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</si>
  <si>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</si>
  <si>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</si>
  <si>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</si>
  <si>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</si>
  <si>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</si>
  <si>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</si>
  <si>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</si>
  <si>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</si>
  <si>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</si>
  <si>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</si>
  <si>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</si>
  <si>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</si>
  <si>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</si>
  <si>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</si>
  <si>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</si>
  <si>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</si>
  <si>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</si>
  <si>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</si>
  <si>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</si>
  <si>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</si>
  <si>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</si>
  <si>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</si>
  <si>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</si>
  <si>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</si>
  <si>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</si>
  <si>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</si>
  <si>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</si>
  <si>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</si>
  <si>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</si>
  <si>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</si>
  <si>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</si>
  <si>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</si>
  <si>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</si>
  <si>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</si>
  <si>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</si>
  <si>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</si>
  <si>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</si>
  <si>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</si>
  <si>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</si>
  <si>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</si>
  <si>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</si>
  <si>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</si>
  <si>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</si>
  <si>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</si>
  <si>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</si>
  <si>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</si>
  <si>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</si>
  <si>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</si>
  <si>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</si>
  <si>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</si>
  <si>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</si>
  <si>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</si>
  <si>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</si>
  <si>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</si>
  <si>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</si>
  <si>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</si>
  <si>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</si>
  <si>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</si>
  <si>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</si>
  <si>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</si>
  <si>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</si>
  <si>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</si>
  <si>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</si>
  <si>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</si>
  <si>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</si>
  <si>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</si>
  <si>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</si>
  <si>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</si>
  <si>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</si>
  <si>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</si>
  <si>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</si>
  <si>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</si>
  <si>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</si>
  <si>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</si>
  <si>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</si>
  <si>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</si>
  <si>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</si>
  <si>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</si>
  <si>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</si>
  <si>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</si>
  <si>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</si>
  <si>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</si>
  <si>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</si>
  <si>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</si>
  <si>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</si>
  <si>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</si>
  <si>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</si>
  <si>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</si>
  <si>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</si>
  <si>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</si>
  <si>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</si>
  <si>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</si>
  <si>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</si>
  <si>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</si>
  <si>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</si>
  <si>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</si>
  <si>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</si>
  <si>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</si>
  <si>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</si>
  <si>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</si>
  <si>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</si>
  <si>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</si>
  <si>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</si>
  <si>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</si>
  <si>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</si>
  <si>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</si>
  <si>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</si>
  <si>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</si>
  <si>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</si>
  <si>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</si>
  <si>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</si>
  <si>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</si>
  <si>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</si>
  <si>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</si>
  <si>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</si>
  <si>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</si>
  <si>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</si>
  <si>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</si>
  <si>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</si>
  <si>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</si>
  <si>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</si>
  <si>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</si>
  <si>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</si>
  <si>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</si>
  <si>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</si>
  <si>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</si>
  <si>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</si>
  <si>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</si>
  <si>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</si>
  <si>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</si>
  <si>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</si>
  <si>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</si>
  <si>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</si>
  <si>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</si>
  <si>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</si>
  <si>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</si>
  <si>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</si>
  <si>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</si>
  <si>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</si>
  <si>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</si>
  <si>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</si>
  <si>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</si>
  <si>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</si>
  <si>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</si>
  <si>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</si>
  <si>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</si>
  <si>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</si>
  <si>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</si>
  <si>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</si>
  <si>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</si>
  <si>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</si>
  <si>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</si>
  <si>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</si>
  <si>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</si>
  <si>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</si>
  <si>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</si>
  <si>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</si>
  <si>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</si>
  <si>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</si>
  <si>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</si>
  <si>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</si>
  <si>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</si>
  <si>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</si>
  <si>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</si>
  <si>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</si>
  <si>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</si>
  <si>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</si>
  <si>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</si>
  <si>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</si>
  <si>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</si>
  <si>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</si>
  <si>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</si>
  <si>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</si>
  <si>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</si>
  <si>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</si>
  <si>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</si>
  <si>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</si>
  <si>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</si>
  <si>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</si>
  <si>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</si>
  <si>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</si>
  <si>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</si>
  <si>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</si>
  <si>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</si>
  <si>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</si>
  <si>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</si>
  <si>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</si>
  <si>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</si>
  <si>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</si>
  <si>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</si>
  <si>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</si>
  <si>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</si>
  <si>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</si>
  <si>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</si>
  <si>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</si>
  <si>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</si>
  <si>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</si>
  <si>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</si>
  <si>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</si>
  <si>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</si>
  <si>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</si>
  <si>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</si>
  <si>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</si>
  <si>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</si>
  <si>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</si>
  <si>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</si>
  <si>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</si>
  <si>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</si>
  <si>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</si>
  <si>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</si>
  <si>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</si>
  <si>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</si>
  <si>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</si>
  <si>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</si>
  <si>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</si>
  <si>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</si>
  <si>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</si>
  <si>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</si>
  <si>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</si>
  <si>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</si>
  <si>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</si>
  <si>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</si>
  <si>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</si>
  <si>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</si>
  <si>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</si>
  <si>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</si>
  <si>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</si>
  <si>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</si>
  <si>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</si>
  <si>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</si>
  <si>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</si>
  <si>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</si>
  <si>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</si>
  <si>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</si>
  <si>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</si>
  <si>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</si>
  <si>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</si>
  <si>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</si>
  <si>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</si>
  <si>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</si>
  <si>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</si>
  <si>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</si>
  <si>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</si>
  <si>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</si>
  <si>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</si>
  <si>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</si>
  <si>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</si>
  <si>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</si>
  <si>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</si>
  <si>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</si>
  <si>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</si>
  <si>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</si>
  <si>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</si>
  <si>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</si>
  <si>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</si>
  <si>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</si>
  <si>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</si>
  <si>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</si>
  <si>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</si>
  <si>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</si>
  <si>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</si>
  <si>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</si>
  <si>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</si>
  <si>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</si>
  <si>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</si>
  <si>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</si>
  <si>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</si>
  <si>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</si>
  <si>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</si>
  <si>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</si>
  <si>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</si>
  <si>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</si>
  <si>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</si>
  <si>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</si>
  <si>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</si>
  <si>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</si>
  <si>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</si>
  <si>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</si>
  <si>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</si>
  <si>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</si>
  <si>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</si>
  <si>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</si>
  <si>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</si>
  <si>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</si>
  <si>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</si>
  <si>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</si>
  <si>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</si>
  <si>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</si>
  <si>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</si>
  <si>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</si>
  <si>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</si>
  <si>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</si>
  <si>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</si>
  <si>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</si>
  <si>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</si>
  <si>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</si>
  <si>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</si>
  <si>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</si>
  <si>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</si>
  <si>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</si>
  <si>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</si>
  <si>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</si>
  <si>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</si>
  <si>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</si>
  <si>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</si>
  <si>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</si>
  <si>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</si>
  <si>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</si>
  <si>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</si>
  <si>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</si>
  <si>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</si>
  <si>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</si>
  <si>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</si>
  <si>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</si>
  <si>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</si>
  <si>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</si>
  <si>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</si>
  <si>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</si>
  <si>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</si>
  <si>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</si>
  <si>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</si>
  <si>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</si>
  <si>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</si>
  <si>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</si>
  <si>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</si>
  <si>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</si>
  <si>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</si>
  <si>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</si>
  <si>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</si>
  <si>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</si>
  <si>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</si>
  <si>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</si>
  <si>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</si>
  <si>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</si>
  <si>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</si>
  <si>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</si>
  <si>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</si>
  <si>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</si>
  <si>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</si>
  <si>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</si>
  <si>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</si>
  <si>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</si>
  <si>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</si>
  <si>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</si>
  <si>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</si>
  <si>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</si>
  <si>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</si>
  <si>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</si>
  <si>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</si>
  <si>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</si>
  <si>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</si>
  <si>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</si>
  <si>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</si>
  <si>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</si>
  <si>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</si>
  <si>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</si>
  <si>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</si>
  <si>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</si>
  <si>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</si>
  <si>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</si>
  <si>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</si>
  <si>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</si>
  <si>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</si>
  <si>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</si>
  <si>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</si>
  <si>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</si>
  <si>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</si>
  <si>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</si>
  <si>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</si>
  <si>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</si>
  <si>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</si>
  <si>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</si>
  <si>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</si>
  <si>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</si>
  <si>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</si>
  <si>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</si>
  <si>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</si>
  <si>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</si>
  <si>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</si>
  <si>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</si>
  <si>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</si>
  <si>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</si>
  <si>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</si>
  <si>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</si>
  <si>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</si>
  <si>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</si>
  <si>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</si>
  <si>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</si>
  <si>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</si>
  <si>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</si>
  <si>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</si>
  <si>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</si>
  <si>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</si>
  <si>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</si>
  <si>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</si>
  <si>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</si>
  <si>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</si>
  <si>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</si>
  <si>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</si>
  <si>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</si>
  <si>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</si>
  <si>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</si>
  <si>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</si>
  <si>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</si>
  <si>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</si>
  <si>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</si>
  <si>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</si>
  <si>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</si>
  <si>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</si>
  <si>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</si>
  <si>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</si>
  <si>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</si>
  <si>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</si>
  <si>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</si>
  <si>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</si>
  <si>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</si>
  <si>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</si>
  <si>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</si>
  <si>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</si>
  <si>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</si>
  <si>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</si>
  <si>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</si>
  <si>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</si>
  <si>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</si>
  <si>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</si>
  <si>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</si>
  <si>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</si>
  <si>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</si>
  <si>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</si>
  <si>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</si>
  <si>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</si>
  <si>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</si>
  <si>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</si>
  <si>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</si>
  <si>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</si>
  <si>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</si>
  <si>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</si>
  <si>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</si>
  <si>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</si>
  <si>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</si>
  <si>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</si>
  <si>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</si>
  <si>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</si>
  <si>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</si>
  <si>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</si>
  <si>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</si>
  <si>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</si>
  <si>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</si>
  <si>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</si>
  <si>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</si>
  <si>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</si>
  <si>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</si>
  <si>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</si>
  <si>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</si>
  <si>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</si>
  <si>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</si>
  <si>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</si>
  <si>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</si>
  <si>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</si>
  <si>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</si>
  <si>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</si>
  <si>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</si>
  <si>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</si>
  <si>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</si>
  <si>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</si>
  <si>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</si>
  <si>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</si>
  <si>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</si>
  <si>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</si>
  <si>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</si>
  <si>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</si>
  <si>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</si>
  <si>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</si>
  <si>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</si>
  <si>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</si>
  <si>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</si>
  <si>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</si>
  <si>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</si>
  <si>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</si>
  <si>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</si>
  <si>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</si>
  <si>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</si>
  <si>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</si>
  <si>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</si>
  <si>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</si>
  <si>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</si>
  <si>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</si>
  <si>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</si>
  <si>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</si>
  <si>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</si>
  <si>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</si>
  <si>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</si>
  <si>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</si>
  <si>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</si>
  <si>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</si>
  <si>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</si>
  <si>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</si>
  <si>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</si>
  <si>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</si>
  <si>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</si>
  <si>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</si>
  <si>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</si>
  <si>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</si>
  <si>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</si>
  <si>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</si>
  <si>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</si>
  <si>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</si>
  <si>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</si>
  <si>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</si>
  <si>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</si>
  <si>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</si>
  <si>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</si>
  <si>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</si>
  <si>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</si>
  <si>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</si>
  <si>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</si>
  <si>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</si>
  <si>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</si>
  <si>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</si>
  <si>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</si>
  <si>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</si>
  <si>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</si>
  <si>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</si>
  <si>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</si>
  <si>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</si>
  <si>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</si>
  <si>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</si>
  <si>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</si>
  <si>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</si>
  <si>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</si>
  <si>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</si>
  <si>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</si>
  <si>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</si>
  <si>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</si>
  <si>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</si>
  <si>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</si>
  <si>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</si>
  <si>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</si>
  <si>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</si>
  <si>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</si>
  <si>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</si>
  <si>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</si>
  <si>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</si>
  <si>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</si>
  <si>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</si>
  <si>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</si>
  <si>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</si>
  <si>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</si>
  <si>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</si>
  <si>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</si>
  <si>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</si>
  <si>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</si>
  <si>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</si>
  <si>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</si>
  <si>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</si>
  <si>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</si>
  <si>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</si>
  <si>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</si>
  <si>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</si>
  <si>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</si>
  <si>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</si>
  <si>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</si>
  <si>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</si>
  <si>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</si>
  <si>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</si>
  <si>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</si>
  <si>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</si>
  <si>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</si>
  <si>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</si>
  <si>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</si>
  <si>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</si>
  <si>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</si>
  <si>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</si>
  <si>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</si>
  <si>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</si>
  <si>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</si>
  <si>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</si>
  <si>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</si>
  <si>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</si>
  <si>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</si>
  <si>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</si>
  <si>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</si>
  <si>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</si>
  <si>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</si>
  <si>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</si>
  <si>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</si>
  <si>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</si>
  <si>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</si>
  <si>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</si>
  <si>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</si>
  <si>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</si>
  <si>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</si>
  <si>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</si>
  <si>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</si>
  <si>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</si>
  <si>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</si>
  <si>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</si>
  <si>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</si>
  <si>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</si>
  <si>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</si>
  <si>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</si>
  <si>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</si>
  <si>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</si>
  <si>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</si>
  <si>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</si>
  <si>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</si>
  <si>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</si>
  <si>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</si>
  <si>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</si>
  <si>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</si>
  <si>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</si>
  <si>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</si>
  <si>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</si>
  <si>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</si>
  <si>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</si>
  <si>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</si>
  <si>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</si>
  <si>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</si>
  <si>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</si>
  <si>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</si>
  <si>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</si>
  <si>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</si>
  <si>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</si>
  <si>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</si>
  <si>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</si>
  <si>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</si>
  <si>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</si>
  <si>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</si>
  <si>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</si>
  <si>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</si>
  <si>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</si>
  <si>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</si>
  <si>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</si>
  <si>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</si>
  <si>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</si>
  <si>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</si>
  <si>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</si>
  <si>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</si>
  <si>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</si>
  <si>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</si>
  <si>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</si>
  <si>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</si>
  <si>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</si>
  <si>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</si>
  <si>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</si>
  <si>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</si>
  <si>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</si>
  <si>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</si>
  <si>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</si>
  <si>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</si>
  <si>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</si>
  <si>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</si>
  <si>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</si>
  <si>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</si>
  <si>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</si>
  <si>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</si>
  <si>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</si>
  <si>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</si>
  <si>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</si>
  <si>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</si>
  <si>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</si>
  <si>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</si>
  <si>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</si>
  <si>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</si>
  <si>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</si>
  <si>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</si>
  <si>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</si>
  <si>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</si>
  <si>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</si>
  <si>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</si>
  <si>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</si>
  <si>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</si>
  <si>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</si>
  <si>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</si>
  <si>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</si>
  <si>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</si>
  <si>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</si>
  <si>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</si>
  <si>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</si>
  <si>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</si>
  <si>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</si>
  <si>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</si>
  <si>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</si>
  <si>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</si>
  <si>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</si>
  <si>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</si>
  <si>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</si>
  <si>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</si>
  <si>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</si>
  <si>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</si>
  <si>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</si>
  <si>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</si>
  <si>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</si>
  <si>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</si>
  <si>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</si>
  <si>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</si>
  <si>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</si>
  <si>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</si>
  <si>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</si>
  <si>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</si>
  <si>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</si>
  <si>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</si>
  <si>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</si>
  <si>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</si>
  <si>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</si>
  <si>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</si>
  <si>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</si>
  <si>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</si>
  <si>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</si>
  <si>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</si>
  <si>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</si>
  <si>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</si>
  <si>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</si>
  <si>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</si>
  <si>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</si>
  <si>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</si>
  <si>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</si>
  <si>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</si>
  <si>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</si>
  <si>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</si>
  <si>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</si>
  <si>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</si>
  <si>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</si>
  <si>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</si>
  <si>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</si>
  <si>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</si>
  <si>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</si>
  <si>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</si>
  <si>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</si>
  <si>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</si>
  <si>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</si>
  <si>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</si>
  <si>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</si>
  <si>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</si>
  <si>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</si>
  <si>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</si>
  <si>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</si>
  <si>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</si>
  <si>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</si>
  <si>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</si>
  <si>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</si>
  <si>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</si>
  <si>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</si>
  <si>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</si>
  <si>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</si>
  <si>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</si>
  <si>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</si>
  <si>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</si>
  <si>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</si>
  <si>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</si>
  <si>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</si>
  <si>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</si>
  <si>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</si>
  <si>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</si>
  <si>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</si>
  <si>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</si>
  <si>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</si>
  <si>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</si>
  <si>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</si>
  <si>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</si>
  <si>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</si>
  <si>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</si>
  <si>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</si>
  <si>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</si>
  <si>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</si>
  <si>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</si>
  <si>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</si>
  <si>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</si>
  <si>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</si>
  <si>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</si>
  <si>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</si>
  <si>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</si>
  <si>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</si>
  <si>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</si>
  <si>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</si>
  <si>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</si>
  <si>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</si>
  <si>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</si>
  <si>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</si>
  <si>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</si>
  <si>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</si>
  <si>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</si>
  <si>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</si>
  <si>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</si>
  <si>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</si>
  <si>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</si>
  <si>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</si>
  <si>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</si>
  <si>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</si>
  <si>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</si>
  <si>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</si>
  <si>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</si>
  <si>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</si>
  <si>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</si>
  <si>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</si>
  <si>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</si>
  <si>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</si>
  <si>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</si>
  <si>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</si>
  <si>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</si>
  <si>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</si>
  <si>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</si>
  <si>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</si>
  <si>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</si>
  <si>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</si>
  <si>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</si>
  <si>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</si>
  <si>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</si>
  <si>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</si>
  <si>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</si>
  <si>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</si>
  <si>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</si>
  <si>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</si>
  <si>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</si>
  <si>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</si>
  <si>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</si>
  <si>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</si>
  <si>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</si>
  <si>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</si>
  <si>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</si>
  <si>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</si>
  <si>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</si>
  <si>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</si>
  <si>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</si>
  <si>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</si>
  <si>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</si>
  <si>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</si>
  <si>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</si>
  <si>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</si>
  <si>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</si>
  <si>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</si>
  <si>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</si>
  <si>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</si>
  <si>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</si>
  <si>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</si>
  <si>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</si>
  <si>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</si>
  <si>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</si>
  <si>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</si>
  <si>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</si>
  <si>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</si>
  <si>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</si>
  <si>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</si>
  <si>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</si>
  <si>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</si>
  <si>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</si>
  <si>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</si>
  <si>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</si>
  <si>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</si>
  <si>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</si>
  <si>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</si>
  <si>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</si>
  <si>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</si>
  <si>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</si>
  <si>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</si>
  <si>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</si>
  <si>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</si>
  <si>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</si>
  <si>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</si>
  <si>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</si>
  <si>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</si>
  <si>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</si>
  <si>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</si>
  <si>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</si>
  <si>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</si>
  <si>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</si>
  <si>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</si>
  <si>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</si>
  <si>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</si>
  <si>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</si>
  <si>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</si>
  <si>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</si>
  <si>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</si>
  <si>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</si>
  <si>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</si>
  <si>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</si>
  <si>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</si>
  <si>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</si>
  <si>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</si>
  <si>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</si>
  <si>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</si>
  <si>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</si>
  <si>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</si>
  <si>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</si>
  <si>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</si>
  <si>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</si>
  <si>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</si>
  <si>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</si>
  <si>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</si>
  <si>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</si>
  <si>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</si>
  <si>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</si>
  <si>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</si>
  <si>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</si>
  <si>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</si>
  <si>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</si>
  <si>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</si>
  <si>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</si>
  <si>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</si>
  <si>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</si>
  <si>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</si>
  <si>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</si>
  <si>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</si>
  <si>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</si>
  <si>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</si>
  <si>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</si>
  <si>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</si>
  <si>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</si>
  <si>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</si>
  <si>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</si>
  <si>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</si>
  <si>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</si>
  <si>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</si>
  <si>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</si>
  <si>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</si>
  <si>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</si>
  <si>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</si>
  <si>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</si>
  <si>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</si>
  <si>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</si>
  <si>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</si>
  <si>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</si>
  <si>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</si>
  <si>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</si>
  <si>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</si>
  <si>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</si>
  <si>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</si>
  <si>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</si>
  <si>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</si>
  <si>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</si>
  <si>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</si>
  <si>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</si>
  <si>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</si>
  <si>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</si>
  <si>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</si>
  <si>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</si>
  <si>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</si>
  <si>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</si>
  <si>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</si>
  <si>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</si>
  <si>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</si>
  <si>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</si>
  <si>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</si>
  <si>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</si>
  <si>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</si>
  <si>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</si>
  <si>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</si>
  <si>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</si>
  <si>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</si>
  <si>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</si>
  <si>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</si>
  <si>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</si>
  <si>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</si>
  <si>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</si>
  <si>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</si>
  <si>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</si>
  <si>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</si>
  <si>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</si>
  <si>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</si>
  <si>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</si>
  <si>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</si>
  <si>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</si>
  <si>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</si>
  <si>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</si>
  <si>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</si>
  <si>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</si>
  <si>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</si>
  <si>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</si>
  <si>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</si>
  <si>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</si>
  <si>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</si>
  <si>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</si>
  <si>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</si>
  <si>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</si>
  <si>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</si>
  <si>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</si>
  <si>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</si>
  <si>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</si>
  <si>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</si>
  <si>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</si>
  <si>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</si>
  <si>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</si>
  <si>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</si>
  <si>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</si>
  <si>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</si>
  <si>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</si>
  <si>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</si>
  <si>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</si>
  <si>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</si>
  <si>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</si>
  <si>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</si>
  <si>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</si>
  <si>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</si>
  <si>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</si>
  <si>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</si>
  <si>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</si>
  <si>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</si>
  <si>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</si>
  <si>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</si>
  <si>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</si>
  <si>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</si>
  <si>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</si>
  <si>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</si>
  <si>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</si>
  <si>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</si>
  <si>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</si>
  <si>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</si>
  <si>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</si>
  <si>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</si>
  <si>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</si>
  <si>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</si>
  <si>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</si>
  <si>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</si>
  <si>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</si>
  <si>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</si>
  <si>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</si>
  <si>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</si>
  <si>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</si>
  <si>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</si>
  <si>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</si>
  <si>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</si>
  <si>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</si>
  <si>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</si>
  <si>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</si>
  <si>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</si>
  <si>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</si>
  <si>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</si>
  <si>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</si>
  <si>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</si>
  <si>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</si>
  <si>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</si>
  <si>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</si>
  <si>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</si>
  <si>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</si>
  <si>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</si>
  <si>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</si>
  <si>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</si>
  <si>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</si>
  <si>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</si>
  <si>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</si>
  <si>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</si>
  <si>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</si>
  <si>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</si>
  <si>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</si>
  <si>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</si>
  <si>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</si>
  <si>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</si>
  <si>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</si>
  <si>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</si>
  <si>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</si>
  <si>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</si>
  <si>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</si>
  <si>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</si>
  <si>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</si>
  <si>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</si>
  <si>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</si>
  <si>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</si>
  <si>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</si>
  <si>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</si>
  <si>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</si>
  <si>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</si>
  <si>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</si>
  <si>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</si>
  <si>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</si>
  <si>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</si>
  <si>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</si>
  <si>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</si>
  <si>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</si>
  <si>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</si>
  <si>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</si>
  <si>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</si>
  <si>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</si>
  <si>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</si>
  <si>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</si>
  <si>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</si>
  <si>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</si>
  <si>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</si>
  <si>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</si>
  <si>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</si>
  <si>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</si>
  <si>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</si>
  <si>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</si>
  <si>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</si>
  <si>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</si>
  <si>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</si>
  <si>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</si>
  <si>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</si>
  <si>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</si>
  <si>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</si>
  <si>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</si>
  <si>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</si>
  <si>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</si>
  <si>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</si>
  <si>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</si>
  <si>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</si>
  <si>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</si>
  <si>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</si>
  <si>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</si>
  <si>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</si>
  <si>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</si>
  <si>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</si>
  <si>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</si>
  <si>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</si>
  <si>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</si>
  <si>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</si>
  <si>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</si>
  <si>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</si>
  <si>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</si>
  <si>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</si>
  <si>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</si>
  <si>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</si>
  <si>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</si>
  <si>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</si>
  <si>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</si>
  <si>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</si>
  <si>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</si>
  <si>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</si>
  <si>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</si>
  <si>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</si>
  <si>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</si>
  <si>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</si>
  <si>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</si>
  <si>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</si>
  <si>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</si>
  <si>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</si>
  <si>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</si>
  <si>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</si>
  <si>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</si>
  <si>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</si>
  <si>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</si>
  <si>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</si>
  <si>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</si>
  <si>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</si>
  <si>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</si>
  <si>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</si>
  <si>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</si>
  <si>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</si>
  <si>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</si>
  <si>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</si>
  <si>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</si>
  <si>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</si>
  <si>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</si>
  <si>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</si>
  <si>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</si>
  <si>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</si>
  <si>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</si>
  <si>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</si>
  <si>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</si>
  <si>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</si>
  <si>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</si>
  <si>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</si>
  <si>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</si>
  <si>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</si>
  <si>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</si>
  <si>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</si>
  <si>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</si>
  <si>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</si>
  <si>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</si>
  <si>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</si>
  <si>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</si>
  <si>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</si>
  <si>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</si>
  <si>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</si>
  <si>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</si>
  <si>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</si>
  <si>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</si>
  <si>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</si>
  <si>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</si>
  <si>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</si>
  <si>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</si>
  <si>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</si>
  <si>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</si>
  <si>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</si>
  <si>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</si>
  <si>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</si>
  <si>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</si>
  <si>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</si>
  <si>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</si>
  <si>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</si>
  <si>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</si>
  <si>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</si>
  <si>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</si>
  <si>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</si>
  <si>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</si>
  <si>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</si>
  <si>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</si>
  <si>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</si>
  <si>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</si>
  <si>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</si>
  <si>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</si>
  <si>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</si>
  <si>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</si>
  <si>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</si>
  <si>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</si>
  <si>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</si>
  <si>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</si>
  <si>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</si>
  <si>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</si>
  <si>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</si>
  <si>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</si>
  <si>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</si>
  <si>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</si>
  <si>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</si>
  <si>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</si>
  <si>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</si>
  <si>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</si>
  <si>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</si>
  <si>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</si>
  <si>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</si>
  <si>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</si>
  <si>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</si>
  <si>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</si>
  <si>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</si>
  <si>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</si>
  <si>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</si>
  <si>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</si>
  <si>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</si>
  <si>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</si>
  <si>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</si>
  <si>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</si>
  <si>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</si>
  <si>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</si>
  <si>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</si>
  <si>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</si>
  <si>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</si>
  <si>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</si>
  <si>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</si>
  <si>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</si>
  <si>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</si>
  <si>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</si>
  <si>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</si>
  <si>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</si>
  <si>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</si>
  <si>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</si>
  <si>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</si>
  <si>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</si>
  <si>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</si>
  <si>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</si>
  <si>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</si>
  <si>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</si>
  <si>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</si>
  <si>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</si>
  <si>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</si>
  <si>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</si>
  <si>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</si>
  <si>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</si>
  <si>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</si>
  <si>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</si>
  <si>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</si>
  <si>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</si>
  <si>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</si>
  <si>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</si>
  <si>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</si>
  <si>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</si>
  <si>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</si>
  <si>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</si>
  <si>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</si>
  <si>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</si>
  <si>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</si>
  <si>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</si>
  <si>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</si>
  <si>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</si>
  <si>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</si>
  <si>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</si>
  <si>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</si>
  <si>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</si>
  <si>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</si>
  <si>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</si>
  <si>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</si>
  <si>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</si>
  <si>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</si>
  <si>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</si>
  <si>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</si>
  <si>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</si>
  <si>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</si>
  <si>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</si>
  <si>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</si>
  <si>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</si>
  <si>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</si>
  <si>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</si>
  <si>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</si>
  <si>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</si>
  <si>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</si>
  <si>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</si>
  <si>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</si>
  <si>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</si>
  <si>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</si>
  <si>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</si>
  <si>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</si>
  <si>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</si>
  <si>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</si>
  <si>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</si>
  <si>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</si>
  <si>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</si>
  <si>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</si>
  <si>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</si>
  <si>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</si>
  <si>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</si>
  <si>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</si>
  <si>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</si>
  <si>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</si>
  <si>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</si>
  <si>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</si>
  <si>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</si>
  <si>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</si>
  <si>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</si>
  <si>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</si>
  <si>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</si>
  <si>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</si>
  <si>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</si>
  <si>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</si>
  <si>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</si>
  <si>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</si>
  <si>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</si>
  <si>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</si>
  <si>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</si>
  <si>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</si>
  <si>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</si>
  <si>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</si>
  <si>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</si>
  <si>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</si>
  <si>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</si>
  <si>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</si>
  <si>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</si>
  <si>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</si>
  <si>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</si>
  <si>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</si>
  <si>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</si>
  <si>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</si>
  <si>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</si>
  <si>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</si>
  <si>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</si>
  <si>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</si>
  <si>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</si>
  <si>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</si>
  <si>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</si>
  <si>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</si>
  <si>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</si>
  <si>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</si>
  <si>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</si>
  <si>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</si>
  <si>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</si>
  <si>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</si>
  <si>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</si>
  <si>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</si>
  <si>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</si>
  <si>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</si>
  <si>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</si>
  <si>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</si>
  <si>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</si>
  <si>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</si>
  <si>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</si>
  <si>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</si>
  <si>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</si>
  <si>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</si>
  <si>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</si>
  <si>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</si>
  <si>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</si>
  <si>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</si>
  <si>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</si>
  <si>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</si>
  <si>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</si>
  <si>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</si>
  <si>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</si>
  <si>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</si>
  <si>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</si>
  <si>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</si>
  <si>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</si>
  <si>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</si>
  <si>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</si>
  <si>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</si>
  <si>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</si>
  <si>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</si>
  <si>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</si>
  <si>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</si>
  <si>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</si>
  <si>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</si>
  <si>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</si>
  <si>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</si>
  <si>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</si>
  <si>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</si>
  <si>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</si>
  <si>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</si>
  <si>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</si>
  <si>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</si>
  <si>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</si>
  <si>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</si>
  <si>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</si>
  <si>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</si>
  <si>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</si>
  <si>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</si>
  <si>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</si>
  <si>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</si>
  <si>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</si>
  <si>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</si>
  <si>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</si>
  <si>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</si>
  <si>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</si>
  <si>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</si>
  <si>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</si>
  <si>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</si>
  <si>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</si>
  <si>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</si>
  <si>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</si>
  <si>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</si>
  <si>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</si>
  <si>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</si>
  <si>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</si>
  <si>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</si>
  <si>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</si>
  <si>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</si>
  <si>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</si>
  <si>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</si>
  <si>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</si>
  <si>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</si>
  <si>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</si>
  <si>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</si>
  <si>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</si>
  <si>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</si>
  <si>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</si>
  <si>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</si>
  <si>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</si>
  <si>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</si>
  <si>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</si>
  <si>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</si>
  <si>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</si>
  <si>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</si>
  <si>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</si>
  <si>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</si>
  <si>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</si>
  <si>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</si>
  <si>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</si>
  <si>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</si>
  <si>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</si>
  <si>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</si>
  <si>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</si>
  <si>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</si>
  <si>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</si>
  <si>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</si>
  <si>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</si>
  <si>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</si>
  <si>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</si>
  <si>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</si>
  <si>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</si>
  <si>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</si>
  <si>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</si>
  <si>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</si>
  <si>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</si>
  <si>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</si>
  <si>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</si>
  <si>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</si>
  <si>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</si>
  <si>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</si>
  <si>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</si>
  <si>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</si>
  <si>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</si>
  <si>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</si>
  <si>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</si>
  <si>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</si>
  <si>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</si>
  <si>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</si>
  <si>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</si>
  <si>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</si>
  <si>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</si>
  <si>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</si>
  <si>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</si>
  <si>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</si>
  <si>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</si>
  <si>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</si>
  <si>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</si>
  <si>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</si>
  <si>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</si>
  <si>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</si>
  <si>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</si>
  <si>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</si>
  <si>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</si>
  <si>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</si>
  <si>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</si>
  <si>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</si>
  <si>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</si>
  <si>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</si>
  <si>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</si>
  <si>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</si>
  <si>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</si>
  <si>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</si>
  <si>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</si>
  <si>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</si>
  <si>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</si>
  <si>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</si>
  <si>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</si>
  <si>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</si>
  <si>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</si>
  <si>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</si>
  <si>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</si>
  <si>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</si>
  <si>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</si>
  <si>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</si>
  <si>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</si>
  <si>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</si>
  <si>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</si>
  <si>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</si>
  <si>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</si>
  <si>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</si>
  <si>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</si>
  <si>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</si>
  <si>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</si>
  <si>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</si>
  <si>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</si>
  <si>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</si>
  <si>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</si>
  <si>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</si>
  <si>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</si>
  <si>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</si>
  <si>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</si>
  <si>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</si>
  <si>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</si>
  <si>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</si>
  <si>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</si>
  <si>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</si>
  <si>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</si>
  <si>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</si>
  <si>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</si>
  <si>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</si>
  <si>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</si>
  <si>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</si>
  <si>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</si>
  <si>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</si>
  <si>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</si>
  <si>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</si>
  <si>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</si>
  <si>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</si>
  <si>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</si>
  <si>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</si>
  <si>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</si>
  <si>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</si>
  <si>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</si>
  <si>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</si>
  <si>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</si>
  <si>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</si>
  <si>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</si>
  <si>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</si>
  <si>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</si>
  <si>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</si>
  <si>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</si>
  <si>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</si>
  <si>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</si>
  <si>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</si>
  <si>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</si>
  <si>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</si>
  <si>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</si>
  <si>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</si>
  <si>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</si>
  <si>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</si>
  <si>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</si>
  <si>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</si>
  <si>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</si>
  <si>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</si>
  <si>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</si>
  <si>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</si>
  <si>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</si>
  <si>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</si>
  <si>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</si>
  <si>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</si>
  <si>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</si>
  <si>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</si>
  <si>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</si>
  <si>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</si>
  <si>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</si>
  <si>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</si>
  <si>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</si>
  <si>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</si>
  <si>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</si>
  <si>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</si>
  <si>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</si>
  <si>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</si>
  <si>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</si>
  <si>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</si>
  <si>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</si>
  <si>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</si>
  <si>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</si>
  <si>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</si>
  <si>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</si>
  <si>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</si>
  <si>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</si>
  <si>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</si>
  <si>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</si>
  <si>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</si>
  <si>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</si>
  <si>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</si>
  <si>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</si>
  <si>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</si>
  <si>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</si>
  <si>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</si>
  <si>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</si>
  <si>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</si>
  <si>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</si>
  <si>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</si>
  <si>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</si>
  <si>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</si>
  <si>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</si>
  <si>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</si>
  <si>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</si>
  <si>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</si>
  <si>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</si>
  <si>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</si>
  <si>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</si>
  <si>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</si>
  <si>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</si>
  <si>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</si>
  <si>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</si>
  <si>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</si>
  <si>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</si>
  <si>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</si>
  <si>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</si>
  <si>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</si>
  <si>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</si>
  <si>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</si>
  <si>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</si>
  <si>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</si>
  <si>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</si>
  <si>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</si>
  <si>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</si>
  <si>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</si>
  <si>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</si>
  <si>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</si>
  <si>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</si>
  <si>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</si>
  <si>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</si>
  <si>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</si>
  <si>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</si>
  <si>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</si>
  <si>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</si>
  <si>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</si>
  <si>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</si>
  <si>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</si>
  <si>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</si>
  <si>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</si>
  <si>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</si>
  <si>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</si>
  <si>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</si>
  <si>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</si>
  <si>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</si>
  <si>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</si>
  <si>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</si>
  <si>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</si>
  <si>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</si>
  <si>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</si>
  <si>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</si>
  <si>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</si>
  <si>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</si>
  <si>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</si>
  <si>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</si>
  <si>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</si>
  <si>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</si>
  <si>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</si>
  <si>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</si>
  <si>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</si>
  <si>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</si>
  <si>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</si>
  <si>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</si>
  <si>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</si>
  <si>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</si>
  <si>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</si>
  <si>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</si>
  <si>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</si>
  <si>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</si>
  <si>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</si>
  <si>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</si>
  <si>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</si>
  <si>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</si>
  <si>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</si>
  <si>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</si>
  <si>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</si>
  <si>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</si>
  <si>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</si>
  <si>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</si>
  <si>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</si>
  <si>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</si>
  <si>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</si>
  <si>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</si>
  <si>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</si>
  <si>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</si>
  <si>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</si>
  <si>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</si>
  <si>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</si>
  <si>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</si>
  <si>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</si>
  <si>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</si>
  <si>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</si>
  <si>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</si>
  <si>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</si>
  <si>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</si>
  <si>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</si>
  <si>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</si>
  <si>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</si>
  <si>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</si>
  <si>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</si>
  <si>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</si>
  <si>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</si>
  <si>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</si>
  <si>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</si>
  <si>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</si>
  <si>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</si>
  <si>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</si>
  <si>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</si>
  <si>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</si>
  <si>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</si>
  <si>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</si>
  <si>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</si>
  <si>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</si>
  <si>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</si>
  <si>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</si>
  <si>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</si>
  <si>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</si>
  <si>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</si>
  <si>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</si>
  <si>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</si>
  <si>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</si>
  <si>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</si>
  <si>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</si>
  <si>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</si>
  <si>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</si>
  <si>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</si>
  <si>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</si>
  <si>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</si>
  <si>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</si>
  <si>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</si>
  <si>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</si>
  <si>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</si>
  <si>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</si>
  <si>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</si>
  <si>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</si>
  <si>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</si>
  <si>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</si>
  <si>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</si>
  <si>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</si>
  <si>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</si>
  <si>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</si>
  <si>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</si>
  <si>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</si>
  <si>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</si>
  <si>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</si>
  <si>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</si>
  <si>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</si>
  <si>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</si>
  <si>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</si>
  <si>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</si>
  <si>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</si>
  <si>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</si>
  <si>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</si>
  <si>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</si>
  <si>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</si>
  <si>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</si>
  <si>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</si>
  <si>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</si>
  <si>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</si>
  <si>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</si>
  <si>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</si>
  <si>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</si>
  <si>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</si>
  <si>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</si>
  <si>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</si>
  <si>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</si>
  <si>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</si>
  <si>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</si>
  <si>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</si>
  <si>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</si>
  <si>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</si>
  <si>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</si>
  <si>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</si>
  <si>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</si>
  <si>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</si>
  <si>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</si>
  <si>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</si>
  <si>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</si>
  <si>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</si>
  <si>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</si>
  <si>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</si>
  <si>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</si>
  <si>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</si>
  <si>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</si>
  <si>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</si>
  <si>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</si>
  <si>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</si>
  <si>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</si>
  <si>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</si>
  <si>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</si>
  <si>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</si>
  <si>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</si>
  <si>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</si>
  <si>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</si>
  <si>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</si>
  <si>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</si>
  <si>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</si>
  <si>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</si>
  <si>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</si>
  <si>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</si>
  <si>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</si>
  <si>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</si>
  <si>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</si>
  <si>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</si>
  <si>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</si>
  <si>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</si>
  <si>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</si>
  <si>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</si>
  <si>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</si>
  <si>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</si>
  <si>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</si>
  <si>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</si>
  <si>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</si>
  <si>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</si>
  <si>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</si>
  <si>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</si>
  <si>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</si>
  <si>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</si>
  <si>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</si>
  <si>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</si>
  <si>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</si>
  <si>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</si>
  <si>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</si>
  <si>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</si>
  <si>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</si>
  <si>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</si>
  <si>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</si>
  <si>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</si>
  <si>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</si>
  <si>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</si>
  <si>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</si>
  <si>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</si>
  <si>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</si>
  <si>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</si>
  <si>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</si>
  <si>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</si>
  <si>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</si>
  <si>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</si>
  <si>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</si>
  <si>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</si>
  <si>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</si>
  <si>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</si>
  <si>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</si>
  <si>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</si>
  <si>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</si>
  <si>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</si>
  <si>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</si>
  <si>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</si>
  <si>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</si>
  <si>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</si>
  <si>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</si>
  <si>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</si>
  <si>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</si>
  <si>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</si>
  <si>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</si>
  <si>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</si>
  <si>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</si>
  <si>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</si>
  <si>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</si>
  <si>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</si>
  <si>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</si>
  <si>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</si>
  <si>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</si>
  <si>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</si>
  <si>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</si>
  <si>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</si>
  <si>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</si>
  <si>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</si>
  <si>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</si>
  <si>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</si>
  <si>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</si>
  <si>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</si>
  <si>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</si>
  <si>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</si>
  <si>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</si>
  <si>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</si>
  <si>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</si>
  <si>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</si>
  <si>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</si>
  <si>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</si>
  <si>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</si>
  <si>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</si>
  <si>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</si>
  <si>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</si>
  <si>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</si>
  <si>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</si>
  <si>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</si>
  <si>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</si>
  <si>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</si>
  <si>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</si>
  <si>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</si>
  <si>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</si>
  <si>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</si>
  <si>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</si>
  <si>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</si>
  <si>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</si>
  <si>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</si>
  <si>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</si>
  <si>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</si>
  <si>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</si>
  <si>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</si>
  <si>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</si>
  <si>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</si>
  <si>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</si>
  <si>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</si>
  <si>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</si>
  <si>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</si>
  <si>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</si>
  <si>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</si>
  <si>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</si>
  <si>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</si>
  <si>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</si>
  <si>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</si>
  <si>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</si>
  <si>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</si>
  <si>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</si>
  <si>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</si>
  <si>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</si>
  <si>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</si>
  <si>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</si>
  <si>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</si>
  <si>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</si>
  <si>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</si>
  <si>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</si>
  <si>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</si>
  <si>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</si>
  <si>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</si>
  <si>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</si>
  <si>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</si>
  <si>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</si>
  <si>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</si>
  <si>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</si>
  <si>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</si>
  <si>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</si>
  <si>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</si>
  <si>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</si>
  <si>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</si>
  <si>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</si>
  <si>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</si>
  <si>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</si>
  <si>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</si>
  <si>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</si>
  <si>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</si>
  <si>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</si>
  <si>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</si>
  <si>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</si>
  <si>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</si>
  <si>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</si>
  <si>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</si>
  <si>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</si>
  <si>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</si>
  <si>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</si>
  <si>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</si>
  <si>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</si>
  <si>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</si>
  <si>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</si>
  <si>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</si>
  <si>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</si>
  <si>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</si>
  <si>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</si>
  <si>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</si>
  <si>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</si>
  <si>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</si>
  <si>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</si>
  <si>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</si>
  <si>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</si>
  <si>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</si>
  <si>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</si>
  <si>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</si>
  <si>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</si>
  <si>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</si>
  <si>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</si>
  <si>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</si>
  <si>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</si>
  <si>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</si>
  <si>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</si>
  <si>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</si>
  <si>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</si>
  <si>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</si>
  <si>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</si>
  <si>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</si>
  <si>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</si>
  <si>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</si>
  <si>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</si>
  <si>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</si>
  <si>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</si>
  <si>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</si>
  <si>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</si>
  <si>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</si>
  <si>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</si>
  <si>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</si>
  <si>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</si>
  <si>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</si>
  <si>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</si>
  <si>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</si>
  <si>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</si>
  <si>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</si>
  <si>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</si>
  <si>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</si>
  <si>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</si>
  <si>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</si>
  <si>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</si>
  <si>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</si>
  <si>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</si>
  <si>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</si>
  <si>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</si>
  <si>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</si>
  <si>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</si>
  <si>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</si>
  <si>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</si>
  <si>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</si>
  <si>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</si>
  <si>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</si>
  <si>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</si>
  <si>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</si>
  <si>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</si>
  <si>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</si>
  <si>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</si>
  <si>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</si>
  <si>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</si>
  <si>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</si>
  <si>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</si>
  <si>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</si>
  <si>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</si>
  <si>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</si>
  <si>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</si>
  <si>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</si>
  <si>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</si>
  <si>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</si>
  <si>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</si>
  <si>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</si>
  <si>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</si>
  <si>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</si>
  <si>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</si>
  <si>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</si>
  <si>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</si>
  <si>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</si>
  <si>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</si>
  <si>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</si>
  <si>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</si>
  <si>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</si>
  <si>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</si>
  <si>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</si>
  <si>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</si>
  <si>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</si>
  <si>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</si>
  <si>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</si>
  <si>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</si>
  <si>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</si>
  <si>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</si>
  <si>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</si>
  <si>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</si>
  <si>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</si>
  <si>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</si>
  <si>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</si>
  <si>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</si>
  <si>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</si>
  <si>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</si>
  <si>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</si>
  <si>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</si>
  <si>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</si>
  <si>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</si>
  <si>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</si>
  <si>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</si>
  <si>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</si>
  <si>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</si>
  <si>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</si>
  <si>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</si>
  <si>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</si>
  <si>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</si>
  <si>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</si>
  <si>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</si>
  <si>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</si>
  <si>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</si>
  <si>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</si>
  <si>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</si>
  <si>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</si>
  <si>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</si>
  <si>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</si>
  <si>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</si>
  <si>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</si>
  <si>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</si>
  <si>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</si>
  <si>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</si>
  <si>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</si>
  <si>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</si>
  <si>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</si>
  <si>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</si>
  <si>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</si>
  <si>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</si>
  <si>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</si>
  <si>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</si>
  <si>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</si>
  <si>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</si>
  <si>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</si>
  <si>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</si>
  <si>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</si>
  <si>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</si>
  <si>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</si>
  <si>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</si>
  <si>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</si>
  <si>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</si>
  <si>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</si>
  <si>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</si>
  <si>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</si>
  <si>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</si>
  <si>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</si>
  <si>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</si>
  <si>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</si>
  <si>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</si>
  <si>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</si>
  <si>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</si>
  <si>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</si>
  <si>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</si>
  <si>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</si>
  <si>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</si>
  <si>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</si>
  <si>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</si>
  <si>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</si>
  <si>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</si>
  <si>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</si>
  <si>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</si>
  <si>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</si>
  <si>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</si>
  <si>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</si>
  <si>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</si>
  <si>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</si>
  <si>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</si>
  <si>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</si>
  <si>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</si>
  <si>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</si>
  <si>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</si>
  <si>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</si>
  <si>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</si>
  <si>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</si>
  <si>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</si>
  <si>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</si>
  <si>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</si>
  <si>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</si>
  <si>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</si>
  <si>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</si>
  <si>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</si>
  <si>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</si>
  <si>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</si>
  <si>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</si>
  <si>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</si>
  <si>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</si>
  <si>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</si>
  <si>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</si>
  <si>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</si>
  <si>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</si>
  <si>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</si>
  <si>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</si>
  <si>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</si>
  <si>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</si>
  <si>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</si>
  <si>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</si>
  <si>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</si>
  <si>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</si>
  <si>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</si>
  <si>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</si>
  <si>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</si>
  <si>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</si>
  <si>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</si>
  <si>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</si>
  <si>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</si>
  <si>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</si>
  <si>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</si>
  <si>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</si>
  <si>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</si>
  <si>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</si>
  <si>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</si>
  <si>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</si>
  <si>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</si>
  <si>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</si>
  <si>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</si>
  <si>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</si>
  <si>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</si>
  <si>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</si>
  <si>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</si>
  <si>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</si>
  <si>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</si>
  <si>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</si>
  <si>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</si>
  <si>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</si>
  <si>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</si>
  <si>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</si>
  <si>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</si>
  <si>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</si>
  <si>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</si>
  <si>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</si>
  <si>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</si>
  <si>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</si>
  <si>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</si>
  <si>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</si>
  <si>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</si>
  <si>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</si>
  <si>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</si>
  <si>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</si>
  <si>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</si>
  <si>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</si>
  <si>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</si>
  <si>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</si>
  <si>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</si>
  <si>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</si>
  <si>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</si>
  <si>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</si>
  <si>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</si>
  <si>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</si>
  <si>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</si>
  <si>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</si>
  <si>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</si>
  <si>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</si>
  <si>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</si>
  <si>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</si>
  <si>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</si>
  <si>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</si>
  <si>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</si>
  <si>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</si>
  <si>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</si>
  <si>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</si>
  <si>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</si>
  <si>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</si>
  <si>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</si>
  <si>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</si>
  <si>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</si>
  <si>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</si>
  <si>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</si>
  <si>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</si>
  <si>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</si>
  <si>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</si>
  <si>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</si>
  <si>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</si>
  <si>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</si>
  <si>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</si>
  <si>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</si>
  <si>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</si>
  <si>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</si>
  <si>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</si>
  <si>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</si>
  <si>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</si>
  <si>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</si>
  <si>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</si>
  <si>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</si>
  <si>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</si>
  <si>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</si>
  <si>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</si>
  <si>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</si>
  <si>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</si>
  <si>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</si>
  <si>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</si>
  <si>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</si>
  <si>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</si>
  <si>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</si>
  <si>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</si>
  <si>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</si>
  <si>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</si>
  <si>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</si>
  <si>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</si>
  <si>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</si>
  <si>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</si>
  <si>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</si>
  <si>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</si>
  <si>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</si>
  <si>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</si>
  <si>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</si>
  <si>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</si>
  <si>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</si>
  <si>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</si>
  <si>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</si>
  <si>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</si>
  <si>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</si>
  <si>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</si>
  <si>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</si>
  <si>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</si>
  <si>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</si>
  <si>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</si>
  <si>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</si>
  <si>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</si>
  <si>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</si>
  <si>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</si>
  <si>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</si>
  <si>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</si>
  <si>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</si>
  <si>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</si>
  <si>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</si>
  <si>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</si>
  <si>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</si>
  <si>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</si>
  <si>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</si>
  <si>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</si>
  <si>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</si>
  <si>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</si>
  <si>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</si>
  <si>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</si>
  <si>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</si>
  <si>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</si>
  <si>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</si>
  <si>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</si>
  <si>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</si>
  <si>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</si>
  <si>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</si>
  <si>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</si>
  <si>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</si>
  <si>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</si>
  <si>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</si>
  <si>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</si>
  <si>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</si>
  <si>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</si>
  <si>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</si>
  <si>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</si>
  <si>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</si>
  <si>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</si>
  <si>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</si>
  <si>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</si>
  <si>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</si>
  <si>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</si>
  <si>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</si>
  <si>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</si>
  <si>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</si>
  <si>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</si>
  <si>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</si>
  <si>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</si>
  <si>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</si>
  <si>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</si>
  <si>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</si>
  <si>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</si>
  <si>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</si>
  <si>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</si>
  <si>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</si>
  <si>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</si>
  <si>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</si>
  <si>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</si>
  <si>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</si>
  <si>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</si>
  <si>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</si>
  <si>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</si>
  <si>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</si>
  <si>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</si>
  <si>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</si>
  <si>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</si>
  <si>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</si>
  <si>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</si>
  <si>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</si>
  <si>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</si>
  <si>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</si>
  <si>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</si>
  <si>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</si>
  <si>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</si>
  <si>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</si>
  <si>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</si>
  <si>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</si>
  <si>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</si>
  <si>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</si>
  <si>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</si>
  <si>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</si>
  <si>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</si>
  <si>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</si>
  <si>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</si>
  <si>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</si>
  <si>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</si>
  <si>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</si>
  <si>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</si>
  <si>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</si>
  <si>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</si>
  <si>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</si>
  <si>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</si>
  <si>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</si>
  <si>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</si>
  <si>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</si>
  <si>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</si>
  <si>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</si>
  <si>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</si>
  <si>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</si>
  <si>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</si>
  <si>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</si>
  <si>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</si>
  <si>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</si>
  <si>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</si>
  <si>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</si>
  <si>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</si>
  <si>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</si>
  <si>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</si>
  <si>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</si>
  <si>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</si>
  <si>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</si>
  <si>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</si>
  <si>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</si>
  <si>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</si>
  <si>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</si>
  <si>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</si>
  <si>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</si>
  <si>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</si>
  <si>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</si>
  <si>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</si>
  <si>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</si>
  <si>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</si>
  <si>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</si>
  <si>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</si>
  <si>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</si>
  <si>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</si>
  <si>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</si>
  <si>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</si>
  <si>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</si>
  <si>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</si>
  <si>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</si>
  <si>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</si>
  <si>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</si>
  <si>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</si>
  <si>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</si>
  <si>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</si>
  <si>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</si>
  <si>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</si>
  <si>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</si>
  <si>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</si>
  <si>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</si>
  <si>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</si>
  <si>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</si>
  <si>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</si>
  <si>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</si>
  <si>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</si>
  <si>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</si>
  <si>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</si>
  <si>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</si>
  <si>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</si>
  <si>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</si>
  <si>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</si>
  <si>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</si>
  <si>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</si>
  <si>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</si>
  <si>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</si>
  <si>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</si>
  <si>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</si>
  <si>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</si>
  <si>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</si>
  <si>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</si>
  <si>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</si>
  <si>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</si>
  <si>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</si>
  <si>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</si>
  <si>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</si>
  <si>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</si>
  <si>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</si>
  <si>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</si>
  <si>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</si>
  <si>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</si>
  <si>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</si>
  <si>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</si>
  <si>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</si>
  <si>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</si>
  <si>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</si>
  <si>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</si>
  <si>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</si>
  <si>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</si>
  <si>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</si>
  <si>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</si>
  <si>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</si>
  <si>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</si>
  <si>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</si>
  <si>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</si>
  <si>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</si>
  <si>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</si>
  <si>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</si>
  <si>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</si>
  <si>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</si>
  <si>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</si>
  <si>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</si>
  <si>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</si>
  <si>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</si>
  <si>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</si>
  <si>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</si>
  <si>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</si>
  <si>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</si>
  <si>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</si>
  <si>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</si>
  <si>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</si>
  <si>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</si>
  <si>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</si>
  <si>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</si>
  <si>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</si>
  <si>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</si>
  <si>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</si>
  <si>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</si>
  <si>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</si>
  <si>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</si>
  <si>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</si>
  <si>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</si>
  <si>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</si>
  <si>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</si>
  <si>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</si>
  <si>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</si>
  <si>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</si>
  <si>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</si>
  <si>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</si>
  <si>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</si>
  <si>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</si>
  <si>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</si>
  <si>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</si>
  <si>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</si>
  <si>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</si>
  <si>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</si>
  <si>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</si>
  <si>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</si>
  <si>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</si>
  <si>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</si>
  <si>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</si>
  <si>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</si>
  <si>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</si>
  <si>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</si>
  <si>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</si>
  <si>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</si>
  <si>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</si>
  <si>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</si>
  <si>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</si>
  <si>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</si>
  <si>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</si>
  <si>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</si>
  <si>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</si>
  <si>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</si>
  <si>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</si>
  <si>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</si>
  <si>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</si>
  <si>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</si>
  <si>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</si>
  <si>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</si>
  <si>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</si>
  <si>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</si>
  <si>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</si>
  <si>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</si>
  <si>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</si>
  <si>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</si>
  <si>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</si>
  <si>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</si>
  <si>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</si>
  <si>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</si>
  <si>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</si>
  <si>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</si>
  <si>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</si>
  <si>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</si>
  <si>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</si>
  <si>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</si>
  <si>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</si>
  <si>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</si>
  <si>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</si>
  <si>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</si>
  <si>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</si>
  <si>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</si>
  <si>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</si>
  <si>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</si>
  <si>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</si>
  <si>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</si>
  <si>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</si>
  <si>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</si>
  <si>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</si>
  <si>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</si>
  <si>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</si>
  <si>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</si>
  <si>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</si>
  <si>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</si>
  <si>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</si>
  <si>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</si>
  <si>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</si>
  <si>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</si>
  <si>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</si>
  <si>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</si>
  <si>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</si>
  <si>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</si>
  <si>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</si>
  <si>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</si>
  <si>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</si>
  <si>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</si>
  <si>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</si>
  <si>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</si>
  <si>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</si>
  <si>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</si>
  <si>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</si>
  <si>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</si>
  <si>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</si>
  <si>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</si>
  <si>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</si>
  <si>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</si>
  <si>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</si>
  <si>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</si>
  <si>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</si>
  <si>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</si>
  <si>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</si>
  <si>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</si>
  <si>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</si>
  <si>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</si>
  <si>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</si>
  <si>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</si>
  <si>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</si>
  <si>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</si>
  <si>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</si>
  <si>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</si>
  <si>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</si>
  <si>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</si>
  <si>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</si>
  <si>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</si>
  <si>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</si>
  <si>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</si>
  <si>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</si>
  <si>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</si>
  <si>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</si>
  <si>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</si>
  <si>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</si>
  <si>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</si>
  <si>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</si>
  <si>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</si>
  <si>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</si>
  <si>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</si>
  <si>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</si>
  <si>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</si>
  <si>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</si>
  <si>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</si>
  <si>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</si>
  <si>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</si>
  <si>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</si>
  <si>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</si>
  <si>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</si>
  <si>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</si>
  <si>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</si>
  <si>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</si>
  <si>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</si>
  <si>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</si>
  <si>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</si>
  <si>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</si>
  <si>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</si>
  <si>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</si>
  <si>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</si>
  <si>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</si>
  <si>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</si>
  <si>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</si>
  <si>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</si>
  <si>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</si>
  <si>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</si>
  <si>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</si>
  <si>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</si>
  <si>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</si>
  <si>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</si>
  <si>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</si>
  <si>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</si>
  <si>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</si>
  <si>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</si>
  <si>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</si>
  <si>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</si>
  <si>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</si>
  <si>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</si>
  <si>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</si>
  <si>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</si>
  <si>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</si>
  <si>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</si>
  <si>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</si>
  <si>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</si>
  <si>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</si>
  <si>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</si>
  <si>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</si>
  <si>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</si>
  <si>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</si>
  <si>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</si>
  <si>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</si>
  <si>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</si>
  <si>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</si>
  <si>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</si>
  <si>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</si>
  <si>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</si>
  <si>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</si>
  <si>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</si>
  <si>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</si>
  <si>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</si>
  <si>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</si>
  <si>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</si>
  <si>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</si>
  <si>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</si>
  <si>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</si>
  <si>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</si>
  <si>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</si>
  <si>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</si>
  <si>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</si>
  <si>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</si>
  <si>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</si>
  <si>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</si>
  <si>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</si>
  <si>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</si>
  <si>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</si>
  <si>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</si>
  <si>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</si>
  <si>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</si>
  <si>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</si>
  <si>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</si>
  <si>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</si>
  <si>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</si>
  <si>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</si>
  <si>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</si>
  <si>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</si>
  <si>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</si>
  <si>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</si>
  <si>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</si>
  <si>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</si>
  <si>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</si>
  <si>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</si>
  <si>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</si>
  <si>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</si>
  <si>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</si>
  <si>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</si>
  <si>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</si>
  <si>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</si>
  <si>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</si>
  <si>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</si>
  <si>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</si>
  <si>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</si>
  <si>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</si>
  <si>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</si>
  <si>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</si>
  <si>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</si>
  <si>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</si>
  <si>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</si>
  <si>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</si>
  <si>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</si>
  <si>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</si>
  <si>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</si>
  <si>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</si>
  <si>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</si>
  <si>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</si>
  <si>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</si>
  <si>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</si>
  <si>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</si>
  <si>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</si>
  <si>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</si>
  <si>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</si>
  <si>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</si>
  <si>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</si>
  <si>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</si>
  <si>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</si>
  <si>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</si>
  <si>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</si>
  <si>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</si>
  <si>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</si>
  <si>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</si>
  <si>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</si>
  <si>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</si>
  <si>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</si>
  <si>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</si>
  <si>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</si>
  <si>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</si>
  <si>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</si>
  <si>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</si>
  <si>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</si>
  <si>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</si>
  <si>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</si>
  <si>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</si>
  <si>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</si>
  <si>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</si>
  <si>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</si>
  <si>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</si>
  <si>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</si>
  <si>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</si>
  <si>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</si>
  <si>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</si>
  <si>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</si>
  <si>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</si>
  <si>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</si>
  <si>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</si>
  <si>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</si>
  <si>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</si>
  <si>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</si>
  <si>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</si>
  <si>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</si>
  <si>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</si>
  <si>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</si>
  <si>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</si>
  <si>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</si>
  <si>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</si>
  <si>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</si>
  <si>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</si>
  <si>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</si>
  <si>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</si>
  <si>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</si>
  <si>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</si>
  <si>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</si>
  <si>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</si>
  <si>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</si>
  <si>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</si>
  <si>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</si>
  <si>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</si>
  <si>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</si>
  <si>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</si>
  <si>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</si>
  <si>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</si>
  <si>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</si>
  <si>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</si>
  <si>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</si>
  <si>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</si>
  <si>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</si>
  <si>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</si>
  <si>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</si>
  <si>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</si>
  <si>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</si>
  <si>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</si>
  <si>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</si>
  <si>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</si>
  <si>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</si>
  <si>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</si>
  <si>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</si>
  <si>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</si>
  <si>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</si>
  <si>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</si>
  <si>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</si>
  <si>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</si>
  <si>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</si>
  <si>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</si>
  <si>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</si>
  <si>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</si>
  <si>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</si>
  <si>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</si>
  <si>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</si>
  <si>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</si>
  <si>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</si>
  <si>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</si>
  <si>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</si>
  <si>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</si>
  <si>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</si>
  <si>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</si>
  <si>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</si>
  <si>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</si>
  <si>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</si>
  <si>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</si>
  <si>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</si>
  <si>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</si>
  <si>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</si>
  <si>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</si>
  <si>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</si>
  <si>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</si>
  <si>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</si>
  <si>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</si>
  <si>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</si>
  <si>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</si>
  <si>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</si>
  <si>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</si>
  <si>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</si>
  <si>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</si>
  <si>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</si>
  <si>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</si>
  <si>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</si>
  <si>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</si>
  <si>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</si>
  <si>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</si>
  <si>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</si>
  <si>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</si>
  <si>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</si>
  <si>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</si>
  <si>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</si>
  <si>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</si>
  <si>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</si>
  <si>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</si>
  <si>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</si>
  <si>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</si>
  <si>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</si>
  <si>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</si>
  <si>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</si>
  <si>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</si>
  <si>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</si>
  <si>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</si>
  <si>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</si>
  <si>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</si>
  <si>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</si>
  <si>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</si>
  <si>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</si>
  <si>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</si>
  <si>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</si>
  <si>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</si>
  <si>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</si>
  <si>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</si>
  <si>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</si>
  <si>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</si>
  <si>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</si>
  <si>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</si>
  <si>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</si>
  <si>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</si>
  <si>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</si>
  <si>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</si>
  <si>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</si>
  <si>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</si>
  <si>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</si>
  <si>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</si>
  <si>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</si>
  <si>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</si>
  <si>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</si>
  <si>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</si>
  <si>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</si>
  <si>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</si>
  <si>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</si>
  <si>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</si>
  <si>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</si>
  <si>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</si>
  <si>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</si>
  <si>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</si>
  <si>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</si>
  <si>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</si>
  <si>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</si>
  <si>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</si>
  <si>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</si>
  <si>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</si>
  <si>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</si>
  <si>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</si>
  <si>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</si>
  <si>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</si>
  <si>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</si>
  <si>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</si>
  <si>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</si>
  <si>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</si>
  <si>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</si>
  <si>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</si>
  <si>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</si>
  <si>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</si>
  <si>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</si>
  <si>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</si>
  <si>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</si>
  <si>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</si>
  <si>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</si>
  <si>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</si>
  <si>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</si>
  <si>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</si>
  <si>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</si>
  <si>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</si>
  <si>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</si>
  <si>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</si>
  <si>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</si>
  <si>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</si>
  <si>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</si>
  <si>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</si>
  <si>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</si>
  <si>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</si>
  <si>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</si>
  <si>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</si>
  <si>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</si>
  <si>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</si>
  <si>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</si>
  <si>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</si>
  <si>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</si>
  <si>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</si>
  <si>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</si>
  <si>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</si>
  <si>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</si>
  <si>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</si>
  <si>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</si>
  <si>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</si>
  <si>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</si>
  <si>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</si>
  <si>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</si>
  <si>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</si>
  <si>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</si>
  <si>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</si>
  <si>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</si>
  <si>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</si>
  <si>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</si>
  <si>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</si>
  <si>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</si>
  <si>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</si>
  <si>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</si>
  <si>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</si>
  <si>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</si>
  <si>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</si>
  <si>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</si>
  <si>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</si>
  <si>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</si>
  <si>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</si>
  <si>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</si>
  <si>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</si>
  <si>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</si>
  <si>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</si>
  <si>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</si>
  <si>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</si>
  <si>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</si>
  <si>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</si>
  <si>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</si>
  <si>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</si>
  <si>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</si>
  <si>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</si>
  <si>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</si>
  <si>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</si>
  <si>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</si>
  <si>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</si>
  <si>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</si>
  <si>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</si>
  <si>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</si>
  <si>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</si>
  <si>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</si>
  <si>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</si>
  <si>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</si>
  <si>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</si>
  <si>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</si>
  <si>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</si>
  <si>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</si>
  <si>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</si>
  <si>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</si>
  <si>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</si>
  <si>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</si>
  <si>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</si>
  <si>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</si>
  <si>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</si>
  <si>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</si>
  <si>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</si>
  <si>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</si>
  <si>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</si>
  <si>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</si>
  <si>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</si>
  <si>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</si>
  <si>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</si>
  <si>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</si>
  <si>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</si>
  <si>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</si>
  <si>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</si>
  <si>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</si>
  <si>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</si>
  <si>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</si>
  <si>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</si>
  <si>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</si>
  <si>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</si>
  <si>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</si>
  <si>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</si>
  <si>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</si>
  <si>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</si>
  <si>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</si>
  <si>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</si>
  <si>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</si>
  <si>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</si>
  <si>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</si>
  <si>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</si>
  <si>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</si>
  <si>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</si>
  <si>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</si>
  <si>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</si>
  <si>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</si>
  <si>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</si>
  <si>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</si>
  <si>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</si>
  <si>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</si>
  <si>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</si>
  <si>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</si>
  <si>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</si>
  <si>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</si>
  <si>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</si>
  <si>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</si>
  <si>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</si>
  <si>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</si>
  <si>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</si>
  <si>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</si>
  <si>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</si>
  <si>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</si>
  <si>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</si>
  <si>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</si>
  <si>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</si>
  <si>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</si>
  <si>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</si>
  <si>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</si>
  <si>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</si>
  <si>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</si>
  <si>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</si>
  <si>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</si>
  <si>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</si>
  <si>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</si>
  <si>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</si>
  <si>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</si>
  <si>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</si>
  <si>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</si>
  <si>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</si>
  <si>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</si>
  <si>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</si>
  <si>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</si>
  <si>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</si>
  <si>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</si>
  <si>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</si>
  <si>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</si>
  <si>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</si>
  <si>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</si>
  <si>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</si>
  <si>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</si>
  <si>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</si>
  <si>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</si>
  <si>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</si>
  <si>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</si>
  <si>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</si>
  <si>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</si>
  <si>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</si>
  <si>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</si>
  <si>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</si>
  <si>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</si>
  <si>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</si>
  <si>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</si>
  <si>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</si>
  <si>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</si>
  <si>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</si>
  <si>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</si>
  <si>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</si>
  <si>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</si>
  <si>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</si>
  <si>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</si>
  <si>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</si>
  <si>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</si>
  <si>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</si>
  <si>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</si>
  <si>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</si>
  <si>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</si>
  <si>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</si>
  <si>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</si>
  <si>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</si>
  <si>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</si>
  <si>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</si>
  <si>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</si>
  <si>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</si>
  <si>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</si>
  <si>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</si>
  <si>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</si>
  <si>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</si>
  <si>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</si>
  <si>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</si>
  <si>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</si>
  <si>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</si>
  <si>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</si>
  <si>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</si>
  <si>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</si>
  <si>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</si>
  <si>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</si>
  <si>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</si>
  <si>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</si>
  <si>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</si>
  <si>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</si>
  <si>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</si>
  <si>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</si>
  <si>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</si>
  <si>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</si>
  <si>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</si>
  <si>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</si>
  <si>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</si>
  <si>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</si>
  <si>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</si>
  <si>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</si>
  <si>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</si>
  <si>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</si>
  <si>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</si>
  <si>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</si>
  <si>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</si>
  <si>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</si>
  <si>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</si>
  <si>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</si>
  <si>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</si>
  <si>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</si>
  <si>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</si>
  <si>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</si>
  <si>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</si>
  <si>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</si>
  <si>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</si>
  <si>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</si>
  <si>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</si>
  <si>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</si>
  <si>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</si>
  <si>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</si>
  <si>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</si>
  <si>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</si>
  <si>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</si>
  <si>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</si>
  <si>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</si>
  <si>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</si>
  <si>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</si>
  <si>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</si>
  <si>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</si>
  <si>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</si>
  <si>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</si>
  <si>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</si>
  <si>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</si>
  <si>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</si>
  <si>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</si>
  <si>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</si>
  <si>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</si>
  <si>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</si>
  <si>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</si>
  <si>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</si>
  <si>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</si>
  <si>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</si>
  <si>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</si>
  <si>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</si>
  <si>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</si>
  <si>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</si>
  <si>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</si>
  <si>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</si>
  <si>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</si>
  <si>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</si>
  <si>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</si>
  <si>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</si>
  <si>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</si>
  <si>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</si>
  <si>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</si>
  <si>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</si>
  <si>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</si>
  <si>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</si>
  <si>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</si>
  <si>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</si>
  <si>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</si>
  <si>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</si>
  <si>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</si>
  <si>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</si>
  <si>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</si>
  <si>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</si>
  <si>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</si>
  <si>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</si>
  <si>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</si>
  <si>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</si>
  <si>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</si>
  <si>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</si>
  <si>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</si>
  <si>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</si>
  <si>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</si>
  <si>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</si>
  <si>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</si>
  <si>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</si>
  <si>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</si>
  <si>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</si>
  <si>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</si>
  <si>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</si>
  <si>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</si>
  <si>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</si>
  <si>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</si>
  <si>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</si>
  <si>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</si>
  <si>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</si>
  <si>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</si>
  <si>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</si>
  <si>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</si>
  <si>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</si>
  <si>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</si>
  <si>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</si>
  <si>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</si>
  <si>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</si>
  <si>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</si>
  <si>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</si>
  <si>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</si>
  <si>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</si>
  <si>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</si>
  <si>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</si>
  <si>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</si>
  <si>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</si>
  <si>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</si>
  <si>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</si>
  <si>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</si>
  <si>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</si>
  <si>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</si>
  <si>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</si>
  <si>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</si>
  <si>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</si>
  <si>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</si>
  <si>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</si>
  <si>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</si>
  <si>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</si>
  <si>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</si>
  <si>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</si>
  <si>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</si>
  <si>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</si>
  <si>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</si>
  <si>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</si>
  <si>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</si>
  <si>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</si>
  <si>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</si>
  <si>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</si>
  <si>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</si>
  <si>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</si>
  <si>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</si>
  <si>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</si>
  <si>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</si>
  <si>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</si>
  <si>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</si>
  <si>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</si>
  <si>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</si>
  <si>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</si>
  <si>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</si>
  <si>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</si>
  <si>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</si>
  <si>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</si>
  <si>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</si>
  <si>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</si>
  <si>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</si>
  <si>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</si>
  <si>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</si>
  <si>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</si>
  <si>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</si>
  <si>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</si>
  <si>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</si>
  <si>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</si>
  <si>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</si>
  <si>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</si>
  <si>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</si>
  <si>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</si>
  <si>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</si>
  <si>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</si>
  <si>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</si>
  <si>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</si>
  <si>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</si>
  <si>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</si>
  <si>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</si>
  <si>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</si>
  <si>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</si>
  <si>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</si>
  <si>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</si>
  <si>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</si>
  <si>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</si>
  <si>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</si>
  <si>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</si>
  <si>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</si>
  <si>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</si>
  <si>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</si>
  <si>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</si>
  <si>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</si>
  <si>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</si>
  <si>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</si>
  <si>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</si>
  <si>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</si>
  <si>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</si>
  <si>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</si>
  <si>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</si>
  <si>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</si>
  <si>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</si>
  <si>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</si>
  <si>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</si>
  <si>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</si>
  <si>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</si>
  <si>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</si>
  <si>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</si>
  <si>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</si>
  <si>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</si>
  <si>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</si>
  <si>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</si>
  <si>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</si>
  <si>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</si>
  <si>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</si>
  <si>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</si>
  <si>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</si>
  <si>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</si>
  <si>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</si>
  <si>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</si>
  <si>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</si>
  <si>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</si>
  <si>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</si>
  <si>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</si>
  <si>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</si>
  <si>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</si>
  <si>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</si>
  <si>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</si>
  <si>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</si>
  <si>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</si>
  <si>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</si>
  <si>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</si>
  <si>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</si>
  <si>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</si>
  <si>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</si>
  <si>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</si>
  <si>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</si>
  <si>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</si>
  <si>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</si>
  <si>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</si>
  <si>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</si>
  <si>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</si>
  <si>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</si>
  <si>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</si>
  <si>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</si>
  <si>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</si>
  <si>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</si>
  <si>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</si>
  <si>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</si>
  <si>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</si>
  <si>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</si>
  <si>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</si>
  <si>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</si>
  <si>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</si>
  <si>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</si>
  <si>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</si>
  <si>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</si>
  <si>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</si>
  <si>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</si>
  <si>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</si>
  <si>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</si>
  <si>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</si>
  <si>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</si>
  <si>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</si>
  <si>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</si>
  <si>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</si>
  <si>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</si>
  <si>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</si>
  <si>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</si>
  <si>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</si>
  <si>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</si>
  <si>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</si>
  <si>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</si>
  <si>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</si>
  <si>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</si>
  <si>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</si>
  <si>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</si>
  <si>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</si>
  <si>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</si>
  <si>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</si>
  <si>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</si>
  <si>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</si>
  <si>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</si>
  <si>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</si>
  <si>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</si>
  <si>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</si>
  <si>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</si>
  <si>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</si>
  <si>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</si>
  <si>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</si>
  <si>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</si>
  <si>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</si>
  <si>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</si>
  <si>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</si>
  <si>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</si>
  <si>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</si>
  <si>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</si>
  <si>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</si>
  <si>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</si>
  <si>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</si>
  <si>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</si>
  <si>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</si>
  <si>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</si>
  <si>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</si>
  <si>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</si>
  <si>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</si>
  <si>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</si>
  <si>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</si>
  <si>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</si>
  <si>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</si>
  <si>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</si>
  <si>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</si>
  <si>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</si>
  <si>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</si>
  <si>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</si>
  <si>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</si>
  <si>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</si>
  <si>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</si>
  <si>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</si>
  <si>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</si>
  <si>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</si>
  <si>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</si>
  <si>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</si>
  <si>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</si>
  <si>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</si>
  <si>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</si>
  <si>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</si>
  <si>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</si>
  <si>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</si>
  <si>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</si>
  <si>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</si>
  <si>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</si>
  <si>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</si>
  <si>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</si>
  <si>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</si>
  <si>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</si>
  <si>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</si>
  <si>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</si>
  <si>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</si>
  <si>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</si>
  <si>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</si>
  <si>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</si>
  <si>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</si>
  <si>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</si>
  <si>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</si>
  <si>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</si>
  <si>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</si>
  <si>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</si>
  <si>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</si>
  <si>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</si>
  <si>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</si>
  <si>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</si>
  <si>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</si>
  <si>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</si>
  <si>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</si>
  <si>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</si>
  <si>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</si>
  <si>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</si>
  <si>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</si>
  <si>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</si>
  <si>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</si>
  <si>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</si>
  <si>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</si>
  <si>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</si>
  <si>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</si>
  <si>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</si>
  <si>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</si>
  <si>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</si>
  <si>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</si>
  <si>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</si>
  <si>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</si>
  <si>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</si>
  <si>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</si>
  <si>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</si>
  <si>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</si>
  <si>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</si>
  <si>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</si>
  <si>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</si>
  <si>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</si>
  <si>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</si>
  <si>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</si>
  <si>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</si>
  <si>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</si>
  <si>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</si>
  <si>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</si>
  <si>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</si>
  <si>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</si>
  <si>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</si>
  <si>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</si>
  <si>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</si>
  <si>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</si>
  <si>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</si>
  <si>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</si>
  <si>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</si>
  <si>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</si>
  <si>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</si>
  <si>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</si>
  <si>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</si>
  <si>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</si>
  <si>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</si>
  <si>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</si>
  <si>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</si>
  <si>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</si>
  <si>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</si>
  <si>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</si>
  <si>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</si>
  <si>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</si>
  <si>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</si>
  <si>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</si>
  <si>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</si>
  <si>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</si>
  <si>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</si>
  <si>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</si>
  <si>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</si>
  <si>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</si>
  <si>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</si>
  <si>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</si>
  <si>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</si>
  <si>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</si>
  <si>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</si>
  <si>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</si>
  <si>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</si>
  <si>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</si>
  <si>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</si>
  <si>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</si>
  <si>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</si>
  <si>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</si>
  <si>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</si>
  <si>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</si>
  <si>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</si>
  <si>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</si>
  <si>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</si>
  <si>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</si>
  <si>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</si>
  <si>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</si>
  <si>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</si>
  <si>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</si>
  <si>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</si>
  <si>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</si>
  <si>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</si>
  <si>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</si>
  <si>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</si>
  <si>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</si>
  <si>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</si>
  <si>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</si>
  <si>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</si>
  <si>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</si>
  <si>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</si>
  <si>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</si>
  <si>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</si>
  <si>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</si>
  <si>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</si>
  <si>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</si>
  <si>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</si>
  <si>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</si>
  <si>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</si>
  <si>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</si>
  <si>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</si>
  <si>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</si>
  <si>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</si>
  <si>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</si>
  <si>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</si>
  <si>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</si>
  <si>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</si>
  <si>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</si>
  <si>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</si>
  <si>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</si>
  <si>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</si>
  <si>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</si>
  <si>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</si>
  <si>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</si>
  <si>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</si>
  <si>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</si>
  <si>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</si>
  <si>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</si>
  <si>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</si>
  <si>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</si>
  <si>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</si>
  <si>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</si>
  <si>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</si>
  <si>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</si>
  <si>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</si>
  <si>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</si>
  <si>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</si>
  <si>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</si>
  <si>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</si>
  <si>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</si>
  <si>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</si>
  <si>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</si>
  <si>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</si>
  <si>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</si>
  <si>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</si>
  <si>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</si>
  <si>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</si>
  <si>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</si>
  <si>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</si>
  <si>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</si>
  <si>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</si>
  <si>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</si>
  <si>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</si>
  <si>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</si>
  <si>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</si>
  <si>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</si>
  <si>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</si>
  <si>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</si>
  <si>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</si>
  <si>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</si>
  <si>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</si>
  <si>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</si>
  <si>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</si>
  <si>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</si>
  <si>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</si>
  <si>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</si>
  <si>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</si>
  <si>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</si>
  <si>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</si>
  <si>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</si>
  <si>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</si>
  <si>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</si>
  <si>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</si>
  <si>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</si>
  <si>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</si>
  <si>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</si>
  <si>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</si>
  <si>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</si>
  <si>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</si>
  <si>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</si>
  <si>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</si>
  <si>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</si>
  <si>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</si>
  <si>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</si>
  <si>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</si>
  <si>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</si>
  <si>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</si>
  <si>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</si>
  <si>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</si>
  <si>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</si>
  <si>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</si>
  <si>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</si>
  <si>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</si>
  <si>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</si>
  <si>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</si>
  <si>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</si>
  <si>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</si>
  <si>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</si>
  <si>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</si>
  <si>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</si>
  <si>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</si>
  <si>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</si>
  <si>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</si>
  <si>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</si>
  <si>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</si>
  <si>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</si>
  <si>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</si>
  <si>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</si>
  <si>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</si>
  <si>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</si>
  <si>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</si>
  <si>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</si>
  <si>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</si>
  <si>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</si>
  <si>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</si>
  <si>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</si>
  <si>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</si>
  <si>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</si>
  <si>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</si>
  <si>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</si>
  <si>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</si>
  <si>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</si>
  <si>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</si>
  <si>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</si>
  <si>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</si>
  <si>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</si>
  <si>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</si>
  <si>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</si>
  <si>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</si>
  <si>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</si>
  <si>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</si>
  <si>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</si>
  <si>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</si>
  <si>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</si>
  <si>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</si>
  <si>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</si>
  <si>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</si>
  <si>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</si>
  <si>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</si>
  <si>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</si>
  <si>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</si>
  <si>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</si>
  <si>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</si>
  <si>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</si>
  <si>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</si>
  <si>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</si>
  <si>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</si>
  <si>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</si>
  <si>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</si>
  <si>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</si>
  <si>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</si>
  <si>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</si>
  <si>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</si>
  <si>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</si>
  <si>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</si>
  <si>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</si>
  <si>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</si>
  <si>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</si>
  <si>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</si>
  <si>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</si>
  <si>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</si>
  <si>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</si>
  <si>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</si>
  <si>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</si>
  <si>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</si>
  <si>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</si>
  <si>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</si>
  <si>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</si>
  <si>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</si>
  <si>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</si>
  <si>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</si>
  <si>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</si>
  <si>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</si>
  <si>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</si>
  <si>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</si>
  <si>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</si>
  <si>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</si>
  <si>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</si>
  <si>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</si>
  <si>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</si>
  <si>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</si>
  <si>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</si>
  <si>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</si>
  <si>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</si>
  <si>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</si>
  <si>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</si>
  <si>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</si>
  <si>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</si>
  <si>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</si>
  <si>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</si>
  <si>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</si>
  <si>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</si>
  <si>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</si>
  <si>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</si>
  <si>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</si>
  <si>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</si>
  <si>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</si>
  <si>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</si>
  <si>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</si>
  <si>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</si>
  <si>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</si>
  <si>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</si>
  <si>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</si>
  <si>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</si>
  <si>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</si>
  <si>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</si>
  <si>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</si>
  <si>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</si>
  <si>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</si>
  <si>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</si>
  <si>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</si>
  <si>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</si>
  <si>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</si>
  <si>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</si>
  <si>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</si>
  <si>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</si>
  <si>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</si>
  <si>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</si>
  <si>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</si>
  <si>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</si>
  <si>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</si>
  <si>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</si>
  <si>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</si>
  <si>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</si>
  <si>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</si>
  <si>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</si>
  <si>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</si>
  <si>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</si>
  <si>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</si>
  <si>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</si>
  <si>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</si>
  <si>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</si>
  <si>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</si>
  <si>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</si>
  <si>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</si>
  <si>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</si>
  <si>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</si>
  <si>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</si>
  <si>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</si>
  <si>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</si>
  <si>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</si>
  <si>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</si>
  <si>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</si>
  <si>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</si>
  <si>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</si>
  <si>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</si>
  <si>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</si>
  <si>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</si>
  <si>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</si>
  <si>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</si>
  <si>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</si>
  <si>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</si>
  <si>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</si>
  <si>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</si>
  <si>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</si>
  <si>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</si>
  <si>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</si>
  <si>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</si>
  <si>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</si>
  <si>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</si>
  <si>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</si>
  <si>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</si>
  <si>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</si>
  <si>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</si>
  <si>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</si>
  <si>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</si>
  <si>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</si>
  <si>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</si>
  <si>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</si>
  <si>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</si>
  <si>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</si>
  <si>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</si>
  <si>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</si>
  <si>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</si>
  <si>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</si>
  <si>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</si>
  <si>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</si>
  <si>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</si>
  <si>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</si>
  <si>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</si>
  <si>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</si>
  <si>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</si>
  <si>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</si>
  <si>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</si>
  <si>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</si>
  <si>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</si>
  <si>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</si>
  <si>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</si>
  <si>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</si>
  <si>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</si>
  <si>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</si>
  <si>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</si>
  <si>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</si>
  <si>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</si>
  <si>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</si>
  <si>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</si>
  <si>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</si>
  <si>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</si>
  <si>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</si>
  <si>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</si>
  <si>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</si>
  <si>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</si>
  <si>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</si>
  <si>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</si>
  <si>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</si>
  <si>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</si>
  <si>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</si>
  <si>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</si>
  <si>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</si>
  <si>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</si>
  <si>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</si>
  <si>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</si>
  <si>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</si>
  <si>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</si>
  <si>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</si>
  <si>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</si>
  <si>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</si>
  <si>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</si>
  <si>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</si>
  <si>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</si>
  <si>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</si>
  <si>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</si>
  <si>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</si>
  <si>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</si>
  <si>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</si>
  <si>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</si>
  <si>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</si>
  <si>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</si>
  <si>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</si>
  <si>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</si>
  <si>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</si>
  <si>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</si>
  <si>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</si>
  <si>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</si>
  <si>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</si>
  <si>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</si>
  <si>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</si>
  <si>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</si>
  <si>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</si>
  <si>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</si>
  <si>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</si>
  <si>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</si>
  <si>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</si>
  <si>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</si>
  <si>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</si>
  <si>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</si>
  <si>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</si>
  <si>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</si>
  <si>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</si>
  <si>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</si>
  <si>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</si>
  <si>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</si>
  <si>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</si>
  <si>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</si>
  <si>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</si>
  <si>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</si>
  <si>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</si>
  <si>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</si>
  <si>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</si>
  <si>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</si>
  <si>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</si>
  <si>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</si>
  <si>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</si>
  <si>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</si>
  <si>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</si>
  <si>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</si>
  <si>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</si>
  <si>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</si>
  <si>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</si>
  <si>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</si>
  <si>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</si>
  <si>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</si>
  <si>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</si>
  <si>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</si>
  <si>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</si>
  <si>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</si>
  <si>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</si>
  <si>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</si>
  <si>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</si>
  <si>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</si>
  <si>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</si>
  <si>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</si>
  <si>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</si>
  <si>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</si>
  <si>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</si>
  <si>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</si>
  <si>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</si>
  <si>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</si>
  <si>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</si>
  <si>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</si>
  <si>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</si>
  <si>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</si>
  <si>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</si>
  <si>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</si>
  <si>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</si>
  <si>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</si>
  <si>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</si>
  <si>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</si>
  <si>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</si>
  <si>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</si>
  <si>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</si>
  <si>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</si>
  <si>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</si>
  <si>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</si>
  <si>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</si>
  <si>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</si>
  <si>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</si>
  <si>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</si>
  <si>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</si>
  <si>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</si>
  <si>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</si>
  <si>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</si>
  <si>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</si>
  <si>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</si>
  <si>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</si>
  <si>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</si>
  <si>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</si>
  <si>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</si>
  <si>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</si>
  <si>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</si>
  <si>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</si>
  <si>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</si>
  <si>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</si>
  <si>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</si>
  <si>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</si>
  <si>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</si>
  <si>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</si>
  <si>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</si>
  <si>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</si>
  <si>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</si>
  <si>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</si>
  <si>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</si>
  <si>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</si>
  <si>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</si>
  <si>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</si>
  <si>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</si>
  <si>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</si>
  <si>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</si>
  <si>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</si>
  <si>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</si>
  <si>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</si>
  <si>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</si>
  <si>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</si>
  <si>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</si>
  <si>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</si>
  <si>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</si>
  <si>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</si>
  <si>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</si>
  <si>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</si>
  <si>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</si>
  <si>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</si>
  <si>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</si>
  <si>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</si>
  <si>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</si>
  <si>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</si>
  <si>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</si>
  <si>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</si>
  <si>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</si>
  <si>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</si>
  <si>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</si>
  <si>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</si>
  <si>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</si>
  <si>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</si>
  <si>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</si>
  <si>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</si>
  <si>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</si>
  <si>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</si>
  <si>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</si>
  <si>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</si>
  <si>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</si>
  <si>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</si>
  <si>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</si>
  <si>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</si>
  <si>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</si>
  <si>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</si>
  <si>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</si>
  <si>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</si>
  <si>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</si>
  <si>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</si>
  <si>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</si>
  <si>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</si>
  <si>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</si>
  <si>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</si>
  <si>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</si>
  <si>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</si>
  <si>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</si>
  <si>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</si>
  <si>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</si>
  <si>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</si>
  <si>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</si>
  <si>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</si>
  <si>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</si>
  <si>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</si>
  <si>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</si>
  <si>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</si>
  <si>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</si>
  <si>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</si>
  <si>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</si>
  <si>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</si>
  <si>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</si>
  <si>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</si>
  <si>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</si>
  <si>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</si>
  <si>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</si>
  <si>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</si>
  <si>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</si>
  <si>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</si>
  <si>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</si>
  <si>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</si>
  <si>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</si>
  <si>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</si>
  <si>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</si>
  <si>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</si>
  <si>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</si>
  <si>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</si>
  <si>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</si>
  <si>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</si>
  <si>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</si>
  <si>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</si>
  <si>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</si>
  <si>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</si>
  <si>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</si>
  <si>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</si>
  <si>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</si>
  <si>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</si>
  <si>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</si>
  <si>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</si>
  <si>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</si>
  <si>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</si>
  <si>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</si>
  <si>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</si>
  <si>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</si>
  <si>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</si>
  <si>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</si>
  <si>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</si>
  <si>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</si>
  <si>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</si>
  <si>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</si>
  <si>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</si>
  <si>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</si>
  <si>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</si>
  <si>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</si>
  <si>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</si>
  <si>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</si>
  <si>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</si>
  <si>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</si>
  <si>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</si>
  <si>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</si>
  <si>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</si>
  <si>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</si>
  <si>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</si>
  <si>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</si>
  <si>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</si>
  <si>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</si>
  <si>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</si>
  <si>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</si>
  <si>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</si>
  <si>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</si>
  <si>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</si>
  <si>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</si>
  <si>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</si>
  <si>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</si>
  <si>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</si>
  <si>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</si>
  <si>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</si>
  <si>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</si>
  <si>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</si>
  <si>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</si>
  <si>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</si>
  <si>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</si>
  <si>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</si>
  <si>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</si>
  <si>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</si>
  <si>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</si>
  <si>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</si>
  <si>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</si>
  <si>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</si>
  <si>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</si>
  <si>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</si>
  <si>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</si>
  <si>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</si>
  <si>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</si>
  <si>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</si>
  <si>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</si>
  <si>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</si>
  <si>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</si>
  <si>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</si>
  <si>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</si>
  <si>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</si>
  <si>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</si>
  <si>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</si>
  <si>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</si>
  <si>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</si>
  <si>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</si>
  <si>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</si>
  <si>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</si>
  <si>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</si>
  <si>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</si>
  <si>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</si>
  <si>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</si>
  <si>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</si>
  <si>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</si>
  <si>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</si>
  <si>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</si>
  <si>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</si>
  <si>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</si>
  <si>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</si>
  <si>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</si>
  <si>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</si>
  <si>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</si>
  <si>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</si>
  <si>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</si>
  <si>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</si>
  <si>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</si>
  <si>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</si>
  <si>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</si>
  <si>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</si>
  <si>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</si>
  <si>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</si>
  <si>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</si>
  <si>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</si>
  <si>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</si>
  <si>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</si>
  <si>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</si>
  <si>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</si>
  <si>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</si>
  <si>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</si>
  <si>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</si>
  <si>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</si>
  <si>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</si>
  <si>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</si>
  <si>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</si>
  <si>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</si>
  <si>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</si>
  <si>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</si>
  <si>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</si>
  <si>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</si>
  <si>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</si>
  <si>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</si>
  <si>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</si>
  <si>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</si>
  <si>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</si>
  <si>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</si>
  <si>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</si>
  <si>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</si>
  <si>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</si>
  <si>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</si>
  <si>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</si>
  <si>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</si>
  <si>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</si>
  <si>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</si>
  <si>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</si>
  <si>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</si>
  <si>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</si>
  <si>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</si>
  <si>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</si>
  <si>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</si>
  <si>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</si>
  <si>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</si>
  <si>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</si>
  <si>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</si>
  <si>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</si>
  <si>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</si>
  <si>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</si>
  <si>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</si>
  <si>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</si>
  <si>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</si>
  <si>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</si>
  <si>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</si>
  <si>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</si>
  <si>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</si>
  <si>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</si>
  <si>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</si>
  <si>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</si>
  <si>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</si>
  <si>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</si>
  <si>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</si>
  <si>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</si>
  <si>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</si>
  <si>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</si>
  <si>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</si>
  <si>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</si>
  <si>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</si>
  <si>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</si>
  <si>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</si>
  <si>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</si>
  <si>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</si>
  <si>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</si>
  <si>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</si>
  <si>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</si>
  <si>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</si>
  <si>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</si>
  <si>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</si>
  <si>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</si>
  <si>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</si>
  <si>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</si>
  <si>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</si>
  <si>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</si>
  <si>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</si>
  <si>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</si>
  <si>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</si>
  <si>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</si>
  <si>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</si>
  <si>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</si>
  <si>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</si>
  <si>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</si>
  <si>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</si>
  <si>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</si>
  <si>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</si>
  <si>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</si>
  <si>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</si>
  <si>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</si>
  <si>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</si>
  <si>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</si>
  <si>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</si>
  <si>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</si>
  <si>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</si>
  <si>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</si>
  <si>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</si>
  <si>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</si>
  <si>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</si>
  <si>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</si>
  <si>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</si>
  <si>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</si>
  <si>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</si>
  <si>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</si>
  <si>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</si>
  <si>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</si>
  <si>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</si>
  <si>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</si>
  <si>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</si>
  <si>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</si>
  <si>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</si>
  <si>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</si>
  <si>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</si>
  <si>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</si>
  <si>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</si>
  <si>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</si>
  <si>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</si>
  <si>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</si>
  <si>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</si>
  <si>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</si>
  <si>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</si>
  <si>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</si>
  <si>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</si>
  <si>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</si>
  <si>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</si>
  <si>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</si>
  <si>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</si>
  <si>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</si>
  <si>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</si>
  <si>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</si>
  <si>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</si>
  <si>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</si>
  <si>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</si>
  <si>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</si>
  <si>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</si>
  <si>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</si>
  <si>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</si>
  <si>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</si>
  <si>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</si>
  <si>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</si>
  <si>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</si>
  <si>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</si>
  <si>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</si>
  <si>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</si>
  <si>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</si>
  <si>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</si>
  <si>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</si>
  <si>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</si>
  <si>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</si>
  <si>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</si>
  <si>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</si>
  <si>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</si>
  <si>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</si>
  <si>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</si>
  <si>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</si>
  <si>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</si>
  <si>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</si>
  <si>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</si>
  <si>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</si>
  <si>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</si>
  <si>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</si>
  <si>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</si>
  <si>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</si>
  <si>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</si>
  <si>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</si>
  <si>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</si>
  <si>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</si>
  <si>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</si>
  <si>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</si>
  <si>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</si>
  <si>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</si>
  <si>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</si>
  <si>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</si>
  <si>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</si>
  <si>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</si>
  <si>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</si>
  <si>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</si>
  <si>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</si>
  <si>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</si>
  <si>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</si>
  <si>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</si>
  <si>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</si>
  <si>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</si>
  <si>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</si>
  <si>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</si>
  <si>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</si>
  <si>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</si>
  <si>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</si>
  <si>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</si>
  <si>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</si>
  <si>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</si>
  <si>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</si>
  <si>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</si>
  <si>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</si>
  <si>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</si>
  <si>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</si>
  <si>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</si>
  <si>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</si>
  <si>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</si>
  <si>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</si>
  <si>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</si>
  <si>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</si>
  <si>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</si>
  <si>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</si>
  <si>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</si>
  <si>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</si>
  <si>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</si>
  <si>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</si>
  <si>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</si>
  <si>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</si>
  <si>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</si>
  <si>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</si>
  <si>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</si>
  <si>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</si>
  <si>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</si>
  <si>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</si>
  <si>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</si>
  <si>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</si>
  <si>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</si>
  <si>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</si>
  <si>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</si>
  <si>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</si>
  <si>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</si>
  <si>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</si>
  <si>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</si>
  <si>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</si>
  <si>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</si>
  <si>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</si>
  <si>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</si>
  <si>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</si>
  <si>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</si>
  <si>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</si>
  <si>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</si>
  <si>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</si>
  <si>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</si>
  <si>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</si>
  <si>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</si>
  <si>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</si>
  <si>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</si>
  <si>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</si>
  <si>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</si>
  <si>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</si>
  <si>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</si>
  <si>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</si>
  <si>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</si>
  <si>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</si>
  <si>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</si>
  <si>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</si>
  <si>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</si>
  <si>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</si>
  <si>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</si>
  <si>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</si>
  <si>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</si>
  <si>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</si>
  <si>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</si>
  <si>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</si>
  <si>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</si>
  <si>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</si>
  <si>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</si>
  <si>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</si>
  <si>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</si>
  <si>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</si>
  <si>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</si>
  <si>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</si>
  <si>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</si>
  <si>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</si>
  <si>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</si>
  <si>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</si>
  <si>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</si>
  <si>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</si>
  <si>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</si>
  <si>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</si>
  <si>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</si>
  <si>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</si>
  <si>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</si>
  <si>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</si>
  <si>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</si>
  <si>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</si>
  <si>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</si>
  <si>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</si>
  <si>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</si>
  <si>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</si>
  <si>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</si>
  <si>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</si>
  <si>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</si>
  <si>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</si>
  <si>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</si>
  <si>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</si>
  <si>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</si>
  <si>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</si>
  <si>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</si>
  <si>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</si>
  <si>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</si>
  <si>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</si>
  <si>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</si>
  <si>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</si>
  <si>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</si>
  <si>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</si>
  <si>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</si>
  <si>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</si>
  <si>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</si>
  <si>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</si>
  <si>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</si>
  <si>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</si>
  <si>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</si>
  <si>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</si>
  <si>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</si>
  <si>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</si>
  <si>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</si>
  <si>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</si>
  <si>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</si>
  <si>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</si>
  <si>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</si>
  <si>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</si>
  <si>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</si>
  <si>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</si>
  <si>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</si>
  <si>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</si>
  <si>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</si>
  <si>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</si>
  <si>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</si>
  <si>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</si>
  <si>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</si>
  <si>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</si>
  <si>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</si>
  <si>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</si>
  <si>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</si>
  <si>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</si>
  <si>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</si>
  <si>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</si>
  <si>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</si>
  <si>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</si>
  <si>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</si>
  <si>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</si>
  <si>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</si>
  <si>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</si>
  <si>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</si>
  <si>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</si>
  <si>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</si>
  <si>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</si>
  <si>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</si>
  <si>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</si>
  <si>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</si>
  <si>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</si>
  <si>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</si>
  <si>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</si>
  <si>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</si>
  <si>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</si>
  <si>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</si>
  <si>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</si>
  <si>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</si>
  <si>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</si>
  <si>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</si>
  <si>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</si>
  <si>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</si>
  <si>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</si>
  <si>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</si>
  <si>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</si>
  <si>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</si>
  <si>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</si>
  <si>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</si>
  <si>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</si>
  <si>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</si>
  <si>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</si>
  <si>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</si>
  <si>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</si>
  <si>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</si>
  <si>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</si>
  <si>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</si>
  <si>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</si>
  <si>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</si>
  <si>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</si>
  <si>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</si>
  <si>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</si>
  <si>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</si>
  <si>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</si>
  <si>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</si>
  <si>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</si>
  <si>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</si>
  <si>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</si>
  <si>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</si>
  <si>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</si>
  <si>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</si>
  <si>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</si>
  <si>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</si>
  <si>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</si>
  <si>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</si>
  <si>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</si>
  <si>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</si>
  <si>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</si>
  <si>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</si>
  <si>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</si>
  <si>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</si>
  <si>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</si>
  <si>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</si>
  <si>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</si>
  <si>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</si>
  <si>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</si>
  <si>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</si>
  <si>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</si>
  <si>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</si>
  <si>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</si>
  <si>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</si>
  <si>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</si>
  <si>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</si>
  <si>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</si>
  <si>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</si>
  <si>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</si>
  <si>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</si>
  <si>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</si>
  <si>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</si>
  <si>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</si>
  <si>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</si>
  <si>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</si>
  <si>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</si>
  <si>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</si>
  <si>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</si>
  <si>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</si>
  <si>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</si>
  <si>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</si>
  <si>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</si>
  <si>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</si>
  <si>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</si>
  <si>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</si>
  <si>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</si>
  <si>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</si>
  <si>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</si>
  <si>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</si>
  <si>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</si>
  <si>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</si>
  <si>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</si>
  <si>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</si>
  <si>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</si>
  <si>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</si>
  <si>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</si>
  <si>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</si>
  <si>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</si>
  <si>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</si>
  <si>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</si>
  <si>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</si>
  <si>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</si>
  <si>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</si>
  <si>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</si>
  <si>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</si>
  <si>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</si>
  <si>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</si>
  <si>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</si>
  <si>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</si>
  <si>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</si>
  <si>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</si>
  <si>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</si>
  <si>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</si>
  <si>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</si>
  <si>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</si>
  <si>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</si>
  <si>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</si>
  <si>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</si>
  <si>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</si>
  <si>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</si>
  <si>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</si>
  <si>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</si>
  <si>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</si>
  <si>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</si>
  <si>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</si>
  <si>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</si>
  <si>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</si>
  <si>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</si>
  <si>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</si>
  <si>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</si>
  <si>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</si>
  <si>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</si>
  <si>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</si>
  <si>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</si>
  <si>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</si>
  <si>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</si>
  <si>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</si>
  <si>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</si>
  <si>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</si>
  <si>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</si>
  <si>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</si>
  <si>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</si>
  <si>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</si>
  <si>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</si>
  <si>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</si>
  <si>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</si>
  <si>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</si>
  <si>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</si>
  <si>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</si>
  <si>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</si>
  <si>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</si>
  <si>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</si>
  <si>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</si>
  <si>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</si>
  <si>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</si>
  <si>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</si>
  <si>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</si>
  <si>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</si>
  <si>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</si>
  <si>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</si>
  <si>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</si>
  <si>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</si>
  <si>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</si>
  <si>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</si>
  <si>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</si>
  <si>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</si>
  <si>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</si>
  <si>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</si>
  <si>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</si>
  <si>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</si>
  <si>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</si>
  <si>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</si>
  <si>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</si>
  <si>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</si>
  <si>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</si>
  <si>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</si>
  <si>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</si>
  <si>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</si>
  <si>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</si>
  <si>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</si>
  <si>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</si>
  <si>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</si>
  <si>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</si>
  <si>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</si>
  <si>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</si>
  <si>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</si>
  <si>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</si>
  <si>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</si>
  <si>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</si>
  <si>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</si>
  <si>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</si>
  <si>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</si>
  <si>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</si>
  <si>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</si>
  <si>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</si>
  <si>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</si>
  <si>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</si>
  <si>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</si>
  <si>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</si>
  <si>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</si>
  <si>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</si>
  <si>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</si>
  <si>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</si>
  <si>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</si>
  <si>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</si>
  <si>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</si>
  <si>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</si>
  <si>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</si>
  <si>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</si>
  <si>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</si>
  <si>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</si>
  <si>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</si>
  <si>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</si>
  <si>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</si>
  <si>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</si>
  <si>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</si>
  <si>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</si>
  <si>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</si>
  <si>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</si>
  <si>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</si>
  <si>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</si>
  <si>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</si>
  <si>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</si>
  <si>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</si>
  <si>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</si>
  <si>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</si>
  <si>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</si>
  <si>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</si>
  <si>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</si>
  <si>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</si>
  <si>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</si>
  <si>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</si>
  <si>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</si>
  <si>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</si>
  <si>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</si>
  <si>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</si>
  <si>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</si>
  <si>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</si>
  <si>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</si>
  <si>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</si>
  <si>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</si>
  <si>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</si>
  <si>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</si>
  <si>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</si>
  <si>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</si>
  <si>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</si>
  <si>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</si>
  <si>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</si>
  <si>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</si>
  <si>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</si>
  <si>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</si>
  <si>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</si>
  <si>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</si>
  <si>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</si>
  <si>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</si>
  <si>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</si>
  <si>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</si>
  <si>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</si>
  <si>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</si>
  <si>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</si>
  <si>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</si>
  <si>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</si>
  <si>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</si>
  <si>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</si>
  <si>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</si>
  <si>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</si>
  <si>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</si>
  <si>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</si>
  <si>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</si>
  <si>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</si>
  <si>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</si>
  <si>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</si>
  <si>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</si>
  <si>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</si>
  <si>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</si>
  <si>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</si>
  <si>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</si>
  <si>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</si>
  <si>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</si>
  <si>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</si>
  <si>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</si>
  <si>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</si>
  <si>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</si>
  <si>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</si>
  <si>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</si>
  <si>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</si>
  <si>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</si>
  <si>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</si>
  <si>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</si>
  <si>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</si>
  <si>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</si>
  <si>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</si>
  <si>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</si>
  <si>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</si>
  <si>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</si>
  <si>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</si>
  <si>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</si>
  <si>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</si>
  <si>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</si>
  <si>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</si>
  <si>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</si>
  <si>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</si>
  <si>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</si>
  <si>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</si>
  <si>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</si>
  <si>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</si>
  <si>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</si>
  <si>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</si>
  <si>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</si>
  <si>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</si>
  <si>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</si>
  <si>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</si>
  <si>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</si>
  <si>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</si>
  <si>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</si>
  <si>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</si>
  <si>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</si>
  <si>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</si>
  <si>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</si>
  <si>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</si>
  <si>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</si>
  <si>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</si>
  <si>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</si>
  <si>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</si>
  <si>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</si>
  <si>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</si>
  <si>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</si>
  <si>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</si>
  <si>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</si>
  <si>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</si>
  <si>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</si>
  <si>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</si>
  <si>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</si>
  <si>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</si>
  <si>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</si>
  <si>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</si>
  <si>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</si>
  <si>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</si>
  <si>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</si>
  <si>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</si>
  <si>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</si>
  <si>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</si>
  <si>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</si>
  <si>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</si>
  <si>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</si>
  <si>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</si>
  <si>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</si>
  <si>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</si>
  <si>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</si>
  <si>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</si>
  <si>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</si>
  <si>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</si>
  <si>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</si>
  <si>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</si>
  <si>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</si>
  <si>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</si>
  <si>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</si>
  <si>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</si>
  <si>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</si>
  <si>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</si>
  <si>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</si>
  <si>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</si>
  <si>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</si>
  <si>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</si>
  <si>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</si>
  <si>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</si>
  <si>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</si>
  <si>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</si>
  <si>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</si>
  <si>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</si>
  <si>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</si>
  <si>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</si>
  <si>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</si>
  <si>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</si>
  <si>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</si>
  <si>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</si>
  <si>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</si>
  <si>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</si>
  <si>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</si>
  <si>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</si>
  <si>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</si>
  <si>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</si>
  <si>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</si>
  <si>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</si>
  <si>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</si>
  <si>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</si>
  <si>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</si>
  <si>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</si>
  <si>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</si>
  <si>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</si>
  <si>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</si>
  <si>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</si>
  <si>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</si>
  <si>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</si>
  <si>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</si>
  <si>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</si>
  <si>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</si>
  <si>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</si>
  <si>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</si>
  <si>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</si>
  <si>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</si>
  <si>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</si>
  <si>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</si>
  <si>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</si>
  <si>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</si>
  <si>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</si>
  <si>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</si>
  <si>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</si>
  <si>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</si>
  <si>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</si>
  <si>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</si>
  <si>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</si>
  <si>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</si>
  <si>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</si>
  <si>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</si>
  <si>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</si>
  <si>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</si>
  <si>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</si>
  <si>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</si>
  <si>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</si>
  <si>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</si>
  <si>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</si>
  <si>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</si>
  <si>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</si>
  <si>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</si>
  <si>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</si>
  <si>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</si>
  <si>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</si>
  <si>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</si>
  <si>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</si>
  <si>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</si>
  <si>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</si>
  <si>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</si>
  <si>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</si>
  <si>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</si>
  <si>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</si>
  <si>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</si>
  <si>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</si>
  <si>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</si>
  <si>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</si>
  <si>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</si>
  <si>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</si>
  <si>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</si>
  <si>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</si>
  <si>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</si>
  <si>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</si>
  <si>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</si>
  <si>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</si>
  <si>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</si>
  <si>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</si>
  <si>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</si>
  <si>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</si>
  <si>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</si>
  <si>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</si>
  <si>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</si>
  <si>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</si>
  <si>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</si>
  <si>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</si>
  <si>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</si>
  <si>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</si>
  <si>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</si>
  <si>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</si>
  <si>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</si>
  <si>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</si>
  <si>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</si>
  <si>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</si>
  <si>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</si>
  <si>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</si>
  <si>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</si>
  <si>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</si>
  <si>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</si>
  <si>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</si>
  <si>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</si>
  <si>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</si>
  <si>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</si>
  <si>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</si>
  <si>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</si>
  <si>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</si>
  <si>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</si>
  <si>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</si>
  <si>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</si>
  <si>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</si>
  <si>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</si>
  <si>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</si>
  <si>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</si>
  <si>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</si>
  <si>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</si>
  <si>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</si>
  <si>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</si>
  <si>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</si>
  <si>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</si>
  <si>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</si>
  <si>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</si>
  <si>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</si>
  <si>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</si>
  <si>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</si>
  <si>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</si>
  <si>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</si>
  <si>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</si>
  <si>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</si>
  <si>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</si>
  <si>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</si>
  <si>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</si>
  <si>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</si>
  <si>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</si>
  <si>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</si>
  <si>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</si>
  <si>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</si>
  <si>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</si>
  <si>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</si>
  <si>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</si>
  <si>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</si>
  <si>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</si>
  <si>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</si>
  <si>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</si>
  <si>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</si>
  <si>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</si>
  <si>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</si>
  <si>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</si>
  <si>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</si>
  <si>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</si>
  <si>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</si>
  <si>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</si>
  <si>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</si>
  <si>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</si>
  <si>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</si>
  <si>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</si>
  <si>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</si>
  <si>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</si>
  <si>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</si>
  <si>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</si>
  <si>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</si>
  <si>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</si>
  <si>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</si>
  <si>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</si>
  <si>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</si>
  <si>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</si>
  <si>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</si>
  <si>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</si>
  <si>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</si>
  <si>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</si>
  <si>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</si>
  <si>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</si>
  <si>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</si>
  <si>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</si>
  <si>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</si>
  <si>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</si>
  <si>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</si>
  <si>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</si>
  <si>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</si>
  <si>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</si>
  <si>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</si>
  <si>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</si>
  <si>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</si>
  <si>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</si>
  <si>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</si>
  <si>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</si>
  <si>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</si>
  <si>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</si>
  <si>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</si>
  <si>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</si>
  <si>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</si>
  <si>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</si>
  <si>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</si>
  <si>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</si>
  <si>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</si>
  <si>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</si>
  <si>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</si>
  <si>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</si>
  <si>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</si>
  <si>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</si>
  <si>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</si>
  <si>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</si>
  <si>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</si>
  <si>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</si>
  <si>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</si>
  <si>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</si>
  <si>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</si>
  <si>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</si>
  <si>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</si>
  <si>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</si>
  <si>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</si>
  <si>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</si>
  <si>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</si>
  <si>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</si>
  <si>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</si>
  <si>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</si>
  <si>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</si>
  <si>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</si>
  <si>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</si>
  <si>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</si>
  <si>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</si>
  <si>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</si>
  <si>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</si>
  <si>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</si>
  <si>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</si>
  <si>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</si>
  <si>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</si>
  <si>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</si>
  <si>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</si>
  <si>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</si>
  <si>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</si>
  <si>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</si>
  <si>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</si>
  <si>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</si>
  <si>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</si>
  <si>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</si>
  <si>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</si>
  <si>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</si>
  <si>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</si>
  <si>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</si>
  <si>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</si>
  <si>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</si>
  <si>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</si>
  <si>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</si>
  <si>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</si>
  <si>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</si>
  <si>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</si>
  <si>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</si>
  <si>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</si>
  <si>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</si>
  <si>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</si>
  <si>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</si>
  <si>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</si>
  <si>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</si>
  <si>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</si>
  <si>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</si>
  <si>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</si>
  <si>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</si>
  <si>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</si>
  <si>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</si>
  <si>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</si>
  <si>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</si>
  <si>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</si>
  <si>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</si>
  <si>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</si>
  <si>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</si>
  <si>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</si>
  <si>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</si>
  <si>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</si>
  <si>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</si>
  <si>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</si>
  <si>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</si>
  <si>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</si>
  <si>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</si>
  <si>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</si>
  <si>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</si>
  <si>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</si>
  <si>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</si>
  <si>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</si>
  <si>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</si>
  <si>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</si>
  <si>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</si>
  <si>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</si>
  <si>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</si>
  <si>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</si>
  <si>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</si>
  <si>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</si>
  <si>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</si>
  <si>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</si>
  <si>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</si>
  <si>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</si>
  <si>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</si>
  <si>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</si>
  <si>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</si>
  <si>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</si>
  <si>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</si>
  <si>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</si>
  <si>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</si>
  <si>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</si>
  <si>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</si>
  <si>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</si>
  <si>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</si>
  <si>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</si>
  <si>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</si>
  <si>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</si>
  <si>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</si>
  <si>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</si>
  <si>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</si>
  <si>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</si>
  <si>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</si>
  <si>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</si>
  <si>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</si>
  <si>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</si>
  <si>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</si>
  <si>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</si>
  <si>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</si>
  <si>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</si>
  <si>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</si>
  <si>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</si>
  <si>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</si>
  <si>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</si>
  <si>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</si>
  <si>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</si>
  <si>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</si>
  <si>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</si>
  <si>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</si>
  <si>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</si>
  <si>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</si>
  <si>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</si>
  <si>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</si>
  <si>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</si>
  <si>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</si>
  <si>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</si>
  <si>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</si>
  <si>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</si>
  <si>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</si>
  <si>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</si>
  <si>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</si>
  <si>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</si>
  <si>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</si>
  <si>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</si>
  <si>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</si>
  <si>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</si>
  <si>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</si>
  <si>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</si>
  <si>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</si>
  <si>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</si>
  <si>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</si>
  <si>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</si>
  <si>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</si>
  <si>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</si>
  <si>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</si>
  <si>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</si>
  <si>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</si>
  <si>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</si>
  <si>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</si>
  <si>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</si>
  <si>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</si>
  <si>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</si>
  <si>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</si>
  <si>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</si>
  <si>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</si>
  <si>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</si>
  <si>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</si>
  <si>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</si>
  <si>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</si>
  <si>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</si>
  <si>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</si>
  <si>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</si>
  <si>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</si>
  <si>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</si>
  <si>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</si>
  <si>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</si>
  <si>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</si>
  <si>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</si>
  <si>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</si>
  <si>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</si>
  <si>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</si>
  <si>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</si>
  <si>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</si>
  <si>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</si>
  <si>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</si>
  <si>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</si>
  <si>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</si>
  <si>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</si>
  <si>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</si>
  <si>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</si>
  <si>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</si>
  <si>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</si>
  <si>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</si>
  <si>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</si>
  <si>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</si>
  <si>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</si>
  <si>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</si>
  <si>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</si>
  <si>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</si>
  <si>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</si>
  <si>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</si>
  <si>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</si>
  <si>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</si>
  <si>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</si>
  <si>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</si>
  <si>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</si>
  <si>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</si>
  <si>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</si>
  <si>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</si>
  <si>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</si>
  <si>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</si>
  <si>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</si>
  <si>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</si>
  <si>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</si>
  <si>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</si>
  <si>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</si>
  <si>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</si>
  <si>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</si>
  <si>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</si>
  <si>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</si>
  <si>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</si>
  <si>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</si>
  <si>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</si>
  <si>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</si>
  <si>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</si>
  <si>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</si>
  <si>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</si>
  <si>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</si>
  <si>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</si>
  <si>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</si>
  <si>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</si>
  <si>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</si>
  <si>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</si>
  <si>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</si>
  <si>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</si>
  <si>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</si>
  <si>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</si>
  <si>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</si>
  <si>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</si>
  <si>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</si>
  <si>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</si>
  <si>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</si>
  <si>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</si>
  <si>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</si>
  <si>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</si>
  <si>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</si>
  <si>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</si>
  <si>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</si>
  <si>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</si>
  <si>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</si>
  <si>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</si>
  <si>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</si>
  <si>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</si>
  <si>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</si>
  <si>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</si>
  <si>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</si>
  <si>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</si>
  <si>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</si>
  <si>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</si>
  <si>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</si>
  <si>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</si>
  <si>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</si>
  <si>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</si>
  <si>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</si>
  <si>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</si>
  <si>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</si>
  <si>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</si>
  <si>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</si>
  <si>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</si>
  <si>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</si>
  <si>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</si>
  <si>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</si>
  <si>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</si>
  <si>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</si>
  <si>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</si>
  <si>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</si>
  <si>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</si>
  <si>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</si>
  <si>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</si>
  <si>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</si>
  <si>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</si>
  <si>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</si>
  <si>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</si>
  <si>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</si>
  <si>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</si>
  <si>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</si>
  <si>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</si>
  <si>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</si>
  <si>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</si>
  <si>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</si>
  <si>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</si>
  <si>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</si>
  <si>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</si>
  <si>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</si>
  <si>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</si>
  <si>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</si>
  <si>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</si>
  <si>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</si>
  <si>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</si>
  <si>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</si>
  <si>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</si>
  <si>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</si>
  <si>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</si>
  <si>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</si>
  <si>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</si>
  <si>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</si>
  <si>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</si>
  <si>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</si>
  <si>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</si>
  <si>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</si>
  <si>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</si>
  <si>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</si>
  <si>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</si>
  <si>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</si>
  <si>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</si>
  <si>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</si>
  <si>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</si>
  <si>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</si>
  <si>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</si>
  <si>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</si>
  <si>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</si>
  <si>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</si>
  <si>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</si>
  <si>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</si>
  <si>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</si>
  <si>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</si>
  <si>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</si>
  <si>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</si>
  <si>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</si>
  <si>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</si>
  <si>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</si>
  <si>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</si>
  <si>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</si>
  <si>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</si>
  <si>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</si>
  <si>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</si>
  <si>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</si>
  <si>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</si>
  <si>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</si>
  <si>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</si>
  <si>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</si>
  <si>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</si>
  <si>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</si>
  <si>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</si>
  <si>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</si>
  <si>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</si>
  <si>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</si>
  <si>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</si>
  <si>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</si>
  <si>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</si>
  <si>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</si>
  <si>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</si>
  <si>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</si>
  <si>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</si>
  <si>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</si>
  <si>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</si>
  <si>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</si>
  <si>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</si>
  <si>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</si>
  <si>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</si>
  <si>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</si>
  <si>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</si>
  <si>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</si>
  <si>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</si>
  <si>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</si>
  <si>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</si>
  <si>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</si>
  <si>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</si>
  <si>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</si>
  <si>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</si>
  <si>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</si>
  <si>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</si>
  <si>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</si>
  <si>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</si>
  <si>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</si>
  <si>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</si>
  <si>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</si>
  <si>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</si>
  <si>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</si>
  <si>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</si>
  <si>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</si>
  <si>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</si>
  <si>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</si>
  <si>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</si>
  <si>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</si>
  <si>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</si>
  <si>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</si>
  <si>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</si>
  <si>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</si>
  <si>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</si>
  <si>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</si>
  <si>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</si>
  <si>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</si>
  <si>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</si>
  <si>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</si>
  <si>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</si>
  <si>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</si>
  <si>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</si>
  <si>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</si>
  <si>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</si>
  <si>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</si>
  <si>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</si>
  <si>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</si>
  <si>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</si>
  <si>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</si>
  <si>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</si>
  <si>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</si>
  <si>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</si>
  <si>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</si>
  <si>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</si>
  <si>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</si>
  <si>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</si>
  <si>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</si>
  <si>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</si>
  <si>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</si>
  <si>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</si>
  <si>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</si>
  <si>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</si>
  <si>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</si>
  <si>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</si>
  <si>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</si>
  <si>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</si>
  <si>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</si>
  <si>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</si>
  <si>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</si>
  <si>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</si>
  <si>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</si>
  <si>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</si>
  <si>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</si>
  <si>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</si>
  <si>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</si>
  <si>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</si>
  <si>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</si>
  <si>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</si>
  <si>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</si>
  <si>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</si>
  <si>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</si>
  <si>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</si>
  <si>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</si>
  <si>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</si>
  <si>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</si>
  <si>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</si>
  <si>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</si>
  <si>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</si>
  <si>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</si>
  <si>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</si>
  <si>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</si>
  <si>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</si>
  <si>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</si>
  <si>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</si>
  <si>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</si>
  <si>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</si>
  <si>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</si>
  <si>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</si>
  <si>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</si>
  <si>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</si>
  <si>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</si>
  <si>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</si>
  <si>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</si>
  <si>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</si>
  <si>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</si>
  <si>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</si>
  <si>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</si>
  <si>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</si>
  <si>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</si>
  <si>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</si>
  <si>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</si>
  <si>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</si>
  <si>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</si>
  <si>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</si>
  <si>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</si>
  <si>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</si>
  <si>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</si>
  <si>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</si>
  <si>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</si>
  <si>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</si>
  <si>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</si>
  <si>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</si>
  <si>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</si>
  <si>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</si>
  <si>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</si>
  <si>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</si>
  <si>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</si>
  <si>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</si>
  <si>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</si>
  <si>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</si>
  <si>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</si>
  <si>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</si>
  <si>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</si>
  <si>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</si>
  <si>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</si>
  <si>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</si>
  <si>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</si>
  <si>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</si>
  <si>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</si>
  <si>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</si>
  <si>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</si>
  <si>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</si>
  <si>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</si>
  <si>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</si>
  <si>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</si>
  <si>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</si>
  <si>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</si>
  <si>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</si>
  <si>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</si>
  <si>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</si>
  <si>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</si>
  <si>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</si>
  <si>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</si>
  <si>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</si>
  <si>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</si>
  <si>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</si>
  <si>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</si>
  <si>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</si>
  <si>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</si>
  <si>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</si>
  <si>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</si>
  <si>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</si>
  <si>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</si>
  <si>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</si>
  <si>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</si>
  <si>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</si>
  <si>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</si>
  <si>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</si>
  <si>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</si>
  <si>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</si>
  <si>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</si>
  <si>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</si>
  <si>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</si>
  <si>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</si>
  <si>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</si>
  <si>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</si>
  <si>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</si>
  <si>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</si>
  <si>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</si>
  <si>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</si>
  <si>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</si>
  <si>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</si>
  <si>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</si>
  <si>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</si>
  <si>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</si>
  <si>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</si>
  <si>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</si>
  <si>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</si>
  <si>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</si>
  <si>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</si>
  <si>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</si>
  <si>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</si>
  <si>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</si>
  <si>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</si>
  <si>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</si>
  <si>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</si>
  <si>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</si>
  <si>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</si>
  <si>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</si>
  <si>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</si>
  <si>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</si>
  <si>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</si>
  <si>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</si>
  <si>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</si>
  <si>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</si>
  <si>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</si>
  <si>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</si>
  <si>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</si>
  <si>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</si>
  <si>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</si>
  <si>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</si>
  <si>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</si>
  <si>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</si>
  <si>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</si>
  <si>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</si>
  <si>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</si>
  <si>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</si>
  <si>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</si>
  <si>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</si>
  <si>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</si>
  <si>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</si>
  <si>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</si>
  <si>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</si>
  <si>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</si>
  <si>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</si>
  <si>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</si>
  <si>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</si>
  <si>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</si>
  <si>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</si>
  <si>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</si>
  <si>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</si>
  <si>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</si>
  <si>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</si>
  <si>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</si>
  <si>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</si>
  <si>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</si>
  <si>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</si>
  <si>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</si>
  <si>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</si>
  <si>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</si>
  <si>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</si>
  <si>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</si>
  <si>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</si>
  <si>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</si>
  <si>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</si>
  <si>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</si>
  <si>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</si>
  <si>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</si>
  <si>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</si>
  <si>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</si>
  <si>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</si>
  <si>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</si>
  <si>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</si>
  <si>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</si>
  <si>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</si>
  <si>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</si>
  <si>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</si>
  <si>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</si>
  <si>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</si>
  <si>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</si>
  <si>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</si>
  <si>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</si>
  <si>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</si>
  <si>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</si>
  <si>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</si>
  <si>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</si>
  <si>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</si>
  <si>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</si>
  <si>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</si>
  <si>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</si>
  <si>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</si>
  <si>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</si>
  <si>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</si>
  <si>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</si>
  <si>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</si>
  <si>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</si>
  <si>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</si>
  <si>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</si>
  <si>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</si>
  <si>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</si>
  <si>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</si>
  <si>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</si>
  <si>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</si>
  <si>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</si>
  <si>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</si>
  <si>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</si>
  <si>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</si>
  <si>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</si>
  <si>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</si>
  <si>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</si>
  <si>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</si>
  <si>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</si>
  <si>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</si>
  <si>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</si>
  <si>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</si>
  <si>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</si>
  <si>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</si>
  <si>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</si>
  <si>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</si>
  <si>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</si>
  <si>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</si>
  <si>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</si>
  <si>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</si>
  <si>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</si>
  <si>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</si>
  <si>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</si>
  <si>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</si>
  <si>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</si>
  <si>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</si>
  <si>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</si>
  <si>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</si>
  <si>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</si>
  <si>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</si>
  <si>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</si>
  <si>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</si>
  <si>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</si>
  <si>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</si>
  <si>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</si>
  <si>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</si>
  <si>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</si>
  <si>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</si>
  <si>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</si>
  <si>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</si>
  <si>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</si>
  <si>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</si>
  <si>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</si>
  <si>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</si>
  <si>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</si>
  <si>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</si>
  <si>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</si>
  <si>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</si>
  <si>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</si>
  <si>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</si>
  <si>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</si>
  <si>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</si>
  <si>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</si>
  <si>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</si>
  <si>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</si>
  <si>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</si>
  <si>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</si>
  <si>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</si>
  <si>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</si>
  <si>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</si>
  <si>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</si>
  <si>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</si>
  <si>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</si>
  <si>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</si>
  <si>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</si>
  <si>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</si>
  <si>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</si>
  <si>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</si>
  <si>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</si>
  <si>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</si>
  <si>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</si>
  <si>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</si>
  <si>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</si>
  <si>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</si>
  <si>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</si>
  <si>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</si>
  <si>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</si>
  <si>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</si>
  <si>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</si>
  <si>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</si>
  <si>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</si>
  <si>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</si>
  <si>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</si>
  <si>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</si>
  <si>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</si>
  <si>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</si>
  <si>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</si>
  <si>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</si>
  <si>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</si>
  <si>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</si>
  <si>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</si>
  <si>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</si>
  <si>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</si>
  <si>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</si>
  <si>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</si>
  <si>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</si>
  <si>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</si>
  <si>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</si>
  <si>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</si>
  <si>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</si>
  <si>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</si>
  <si>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</si>
  <si>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</si>
  <si>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</si>
  <si>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</si>
  <si>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</si>
  <si>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</si>
  <si>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</si>
  <si>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</si>
  <si>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</si>
  <si>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</si>
  <si>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</si>
  <si>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</si>
  <si>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</si>
  <si>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</si>
  <si>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</si>
  <si>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</si>
  <si>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</si>
  <si>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</si>
  <si>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</si>
  <si>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</si>
  <si>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</si>
  <si>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</si>
  <si>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</si>
  <si>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</si>
  <si>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</si>
  <si>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</si>
  <si>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</si>
  <si>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</si>
  <si>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</si>
  <si>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</si>
  <si>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</si>
  <si>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</si>
  <si>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</si>
  <si>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</si>
  <si>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</si>
  <si>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</si>
  <si>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</si>
  <si>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</si>
  <si>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</si>
  <si>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</si>
  <si>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</si>
  <si>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</si>
  <si>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</si>
  <si>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</si>
  <si>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</si>
  <si>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</si>
  <si>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</si>
  <si>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</si>
  <si>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</si>
  <si>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</si>
  <si>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</si>
  <si>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</si>
  <si>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</si>
  <si>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</si>
  <si>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</si>
  <si>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</si>
  <si>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</si>
  <si>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</si>
  <si>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</si>
  <si>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</si>
  <si>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</si>
  <si>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</si>
  <si>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</si>
  <si>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</si>
  <si>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</si>
  <si>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</si>
  <si>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</si>
  <si>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</si>
  <si>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</si>
  <si>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</si>
  <si>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</si>
  <si>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</si>
  <si>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</si>
  <si>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</si>
  <si>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</si>
  <si>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</si>
  <si>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</si>
  <si>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</si>
  <si>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</si>
  <si>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</si>
  <si>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</si>
  <si>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</si>
  <si>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</si>
  <si>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</si>
  <si>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</si>
  <si>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</si>
  <si>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</si>
  <si>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</si>
  <si>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</si>
  <si>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</si>
  <si>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</si>
  <si>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</si>
  <si>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</si>
  <si>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</si>
  <si>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</si>
  <si>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</si>
  <si>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</si>
  <si>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</si>
  <si>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</si>
  <si>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</si>
  <si>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</si>
  <si>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</si>
  <si>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</si>
  <si>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</si>
  <si>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</si>
  <si>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</si>
  <si>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</si>
  <si>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</si>
  <si>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</si>
  <si>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</si>
  <si>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</si>
  <si>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</si>
  <si>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</si>
  <si>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</si>
  <si>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</si>
  <si>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</si>
  <si>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</si>
  <si>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</si>
  <si>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</si>
  <si>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</si>
  <si>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</si>
  <si>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</si>
  <si>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</si>
  <si>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</si>
  <si>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</si>
  <si>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</si>
  <si>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</si>
  <si>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</si>
  <si>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</si>
  <si>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</si>
  <si>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</si>
  <si>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</si>
  <si>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</si>
  <si>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</si>
  <si>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</si>
  <si>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</si>
  <si>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</si>
  <si>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</si>
  <si>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</si>
  <si>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</si>
  <si>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</si>
  <si>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</si>
  <si>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</si>
  <si>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</si>
  <si>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</si>
  <si>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</si>
  <si>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</si>
  <si>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</si>
  <si>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</si>
  <si>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</si>
  <si>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</si>
  <si>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</si>
  <si>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</si>
  <si>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</si>
  <si>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</si>
  <si>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</si>
  <si>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</si>
  <si>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</si>
  <si>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</si>
  <si>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</si>
  <si>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</si>
  <si>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</si>
  <si>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</si>
  <si>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</si>
  <si>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</si>
  <si>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</si>
  <si>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</si>
  <si>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</si>
  <si>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</si>
  <si>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</si>
  <si>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</si>
  <si>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</si>
  <si>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</si>
  <si>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</si>
  <si>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</si>
  <si>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</si>
  <si>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</si>
  <si>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</si>
  <si>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</si>
  <si>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</si>
  <si>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</si>
  <si>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</si>
  <si>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</si>
  <si>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</si>
  <si>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</si>
  <si>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</si>
  <si>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</si>
  <si>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</si>
  <si>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</si>
  <si>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</si>
  <si>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</si>
  <si>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</si>
  <si>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</si>
  <si>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</si>
  <si>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</si>
  <si>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</si>
  <si>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</si>
  <si>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</si>
  <si>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</si>
  <si>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</si>
  <si>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</si>
  <si>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</si>
  <si>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</si>
  <si>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</si>
  <si>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</si>
  <si>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</si>
  <si>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</si>
  <si>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</si>
  <si>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</si>
  <si>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</si>
  <si>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</si>
  <si>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</si>
  <si>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</si>
  <si>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</si>
  <si>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</si>
  <si>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</si>
  <si>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</si>
  <si>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</si>
  <si>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</si>
  <si>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</si>
  <si>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</si>
  <si>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</si>
  <si>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</si>
  <si>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</si>
  <si>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</si>
  <si>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</si>
  <si>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</si>
  <si>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</si>
  <si>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</si>
  <si>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</si>
  <si>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</si>
  <si>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</si>
  <si>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</si>
  <si>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</si>
  <si>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</si>
  <si>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</si>
  <si>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</si>
  <si>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</si>
  <si>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</si>
  <si>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</si>
  <si>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</si>
  <si>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</si>
  <si>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</si>
  <si>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</si>
  <si>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</si>
  <si>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</si>
  <si>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</si>
  <si>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</si>
  <si>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</si>
  <si>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</si>
  <si>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</si>
  <si>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</si>
  <si>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</si>
  <si>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</si>
  <si>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</si>
  <si>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</si>
  <si>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</si>
  <si>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</si>
  <si>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</si>
  <si>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</si>
  <si>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</si>
  <si>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</si>
  <si>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</si>
  <si>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</si>
  <si>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</si>
  <si>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</si>
  <si>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</si>
  <si>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</si>
  <si>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</si>
  <si>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</si>
  <si>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</si>
  <si>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</si>
  <si>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</si>
  <si>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</si>
  <si>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</si>
  <si>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</si>
  <si>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</si>
  <si>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</si>
  <si>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</si>
  <si>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</si>
  <si>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</si>
  <si>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</si>
  <si>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</si>
  <si>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</si>
  <si>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</si>
  <si>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</si>
  <si>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</si>
  <si>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</si>
  <si>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</si>
  <si>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</si>
  <si>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</si>
  <si>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</si>
  <si>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</si>
  <si>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</si>
  <si>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</si>
  <si>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</si>
  <si>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</si>
  <si>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</si>
  <si>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</si>
  <si>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</si>
  <si>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</si>
  <si>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</si>
  <si>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</si>
  <si>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</si>
  <si>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</si>
  <si>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</si>
  <si>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</si>
  <si>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</si>
  <si>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</si>
  <si>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</si>
  <si>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</si>
  <si>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</si>
  <si>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</si>
  <si>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</si>
  <si>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</si>
  <si>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</si>
  <si>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</si>
  <si>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</si>
  <si>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</si>
  <si>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</si>
  <si>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</si>
  <si>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</si>
  <si>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</si>
  <si>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</si>
  <si>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</si>
  <si>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</si>
  <si>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</si>
  <si>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</si>
  <si>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</si>
  <si>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</si>
  <si>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</si>
  <si>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</si>
  <si>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</si>
  <si>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</si>
  <si>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</si>
  <si>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</si>
  <si>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</si>
  <si>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</si>
  <si>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</si>
  <si>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</si>
  <si>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</si>
  <si>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</si>
  <si>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</si>
  <si>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</si>
  <si>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</si>
  <si>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</si>
  <si>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</si>
  <si>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</si>
  <si>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</si>
  <si>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</si>
  <si>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</si>
  <si>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</si>
  <si>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</si>
  <si>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</si>
  <si>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</si>
  <si>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</si>
  <si>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</si>
  <si>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</si>
  <si>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</si>
  <si>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</si>
  <si>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</si>
  <si>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</si>
  <si>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</si>
  <si>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</si>
  <si>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</si>
  <si>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</si>
  <si>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</si>
  <si>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</si>
  <si>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</si>
  <si>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</si>
  <si>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</si>
  <si>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</si>
  <si>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</si>
  <si>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</si>
  <si>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</si>
  <si>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</si>
  <si>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</si>
  <si>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</si>
  <si>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</si>
  <si>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</si>
  <si>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</si>
  <si>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</si>
  <si>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</si>
  <si>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</si>
  <si>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</si>
  <si>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</si>
  <si>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</si>
  <si>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</si>
  <si>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</si>
  <si>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</si>
  <si>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</si>
  <si>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</si>
  <si>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</si>
  <si>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</si>
  <si>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</si>
  <si>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</si>
  <si>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</si>
  <si>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</si>
  <si>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</si>
  <si>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</si>
  <si>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</si>
  <si>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</si>
  <si>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</si>
  <si>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</si>
  <si>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</si>
  <si>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</si>
  <si>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</si>
  <si>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</si>
  <si>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</si>
  <si>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</si>
  <si>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</si>
  <si>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</si>
  <si>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</si>
  <si>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</si>
  <si>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</si>
  <si>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</si>
  <si>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</si>
  <si>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</si>
  <si>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</si>
  <si>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</si>
  <si>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</si>
  <si>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</si>
  <si>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</si>
  <si>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</si>
  <si>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</si>
  <si>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</si>
  <si>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</si>
  <si>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</si>
  <si>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</si>
  <si>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</si>
  <si>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</si>
  <si>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</si>
  <si>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</si>
  <si>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</si>
  <si>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</si>
  <si>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</si>
  <si>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</si>
  <si>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</si>
  <si>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</si>
  <si>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</si>
  <si>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</si>
  <si>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</si>
  <si>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</si>
  <si>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</si>
  <si>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</si>
  <si>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</si>
  <si>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</si>
  <si>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</si>
  <si>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</si>
  <si>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</si>
  <si>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</si>
  <si>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</si>
  <si>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</si>
  <si>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</si>
  <si>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</si>
  <si>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</si>
  <si>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</si>
  <si>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</si>
  <si>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</si>
  <si>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</si>
  <si>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</si>
  <si>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</si>
  <si>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</si>
  <si>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</si>
  <si>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</si>
  <si>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</si>
  <si>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</si>
  <si>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</si>
  <si>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</si>
  <si>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</si>
  <si>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</si>
  <si>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</si>
  <si>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</si>
  <si>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</si>
  <si>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</si>
  <si>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</si>
  <si>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</si>
  <si>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</si>
  <si>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</si>
  <si>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</si>
  <si>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</si>
  <si>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</si>
  <si>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</si>
  <si>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</si>
  <si>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</si>
  <si>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</si>
  <si>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</si>
  <si>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</si>
  <si>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</si>
  <si>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</si>
  <si>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</si>
  <si>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</si>
  <si>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</si>
  <si>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</si>
  <si>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</si>
  <si>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</si>
  <si>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</si>
  <si>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</si>
  <si>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</si>
  <si>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</si>
  <si>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</si>
  <si>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</si>
  <si>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</si>
  <si>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</si>
  <si>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</si>
  <si>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</si>
  <si>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</si>
  <si>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</si>
  <si>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</si>
  <si>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</si>
  <si>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</si>
  <si>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</si>
  <si>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</si>
  <si>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</si>
  <si>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</si>
  <si>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</si>
  <si>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</si>
  <si>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</si>
  <si>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</si>
  <si>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</si>
  <si>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</si>
  <si>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</si>
  <si>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</si>
  <si>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</si>
  <si>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</si>
  <si>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</si>
  <si>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</si>
  <si>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</si>
  <si>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</si>
  <si>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</si>
  <si>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</si>
  <si>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</si>
  <si>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</si>
  <si>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</si>
  <si>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</si>
  <si>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</si>
  <si>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</si>
  <si>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</si>
  <si>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</si>
  <si>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</si>
  <si>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</si>
  <si>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</si>
  <si>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</si>
  <si>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</si>
  <si>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</si>
  <si>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</si>
  <si>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</si>
  <si>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</si>
  <si>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</si>
  <si>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</si>
  <si>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</si>
  <si>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</si>
  <si>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</si>
  <si>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</si>
  <si>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</si>
  <si>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</si>
  <si>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</si>
  <si>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</si>
  <si>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</si>
  <si>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</si>
  <si>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</si>
  <si>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</si>
  <si>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</si>
  <si>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</si>
  <si>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</si>
  <si>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</si>
  <si>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</si>
  <si>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</si>
  <si>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</si>
  <si>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</si>
  <si>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</si>
  <si>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</si>
  <si>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</si>
  <si>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</si>
  <si>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</si>
  <si>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</si>
  <si>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</si>
  <si>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</si>
  <si>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</si>
  <si>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</si>
  <si>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</si>
  <si>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</si>
  <si>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</si>
  <si>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</si>
  <si>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</si>
  <si>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</si>
  <si>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</si>
  <si>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</si>
  <si>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</si>
  <si>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</si>
  <si>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</si>
  <si>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</si>
  <si>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</si>
  <si>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</si>
  <si>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</si>
  <si>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</si>
  <si>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</si>
  <si>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</si>
  <si>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</si>
  <si>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</si>
  <si>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</si>
  <si>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</si>
  <si>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</si>
  <si>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</si>
  <si>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</si>
  <si>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</si>
  <si>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</si>
  <si>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</si>
  <si>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</si>
  <si>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</si>
  <si>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</si>
  <si>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</si>
  <si>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</si>
  <si>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</si>
  <si>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</si>
  <si>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</si>
  <si>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</si>
  <si>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</si>
  <si>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</si>
  <si>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</si>
  <si>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</si>
  <si>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</si>
  <si>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</si>
  <si>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</si>
  <si>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</si>
  <si>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</si>
  <si>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</si>
  <si>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</si>
  <si>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</si>
  <si>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</si>
  <si>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</si>
  <si>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</si>
  <si>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</si>
  <si>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</si>
  <si>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</si>
  <si>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</si>
  <si>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</si>
  <si>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</si>
  <si>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</si>
  <si>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</si>
  <si>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</si>
  <si>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</si>
  <si>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</si>
  <si>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</si>
  <si>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</si>
  <si>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</si>
  <si>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</si>
  <si>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</si>
  <si>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</si>
  <si>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</si>
  <si>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</si>
  <si>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</si>
  <si>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</si>
  <si>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</si>
  <si>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</si>
  <si>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</si>
  <si>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</si>
  <si>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</si>
  <si>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</si>
  <si>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</si>
  <si>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</si>
  <si>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</si>
  <si>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</si>
  <si>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</si>
  <si>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</si>
  <si>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</si>
  <si>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</si>
  <si>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</si>
  <si>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</si>
  <si>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</si>
  <si>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</si>
  <si>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</si>
  <si>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</si>
  <si>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</si>
  <si>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</si>
  <si>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</si>
  <si>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</si>
  <si>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</si>
  <si>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</si>
  <si>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</si>
  <si>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</si>
  <si>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</si>
  <si>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</si>
  <si>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</si>
  <si>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</si>
  <si>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</si>
  <si>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</si>
  <si>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</si>
  <si>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</si>
  <si>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</si>
  <si>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</si>
  <si>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</si>
  <si>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</si>
  <si>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</si>
  <si>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</si>
  <si>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</si>
  <si>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</si>
  <si>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</si>
  <si>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</si>
  <si>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</si>
  <si>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</si>
  <si>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</si>
  <si>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</si>
  <si>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</si>
  <si>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</si>
  <si>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</si>
  <si>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</si>
  <si>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</si>
  <si>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</si>
  <si>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</si>
  <si>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</si>
  <si>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</si>
  <si>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</si>
  <si>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</si>
  <si>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</si>
  <si>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</si>
  <si>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</si>
  <si>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</si>
  <si>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</si>
  <si>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</si>
  <si>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</si>
  <si>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</si>
  <si>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</si>
  <si>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</si>
  <si>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</si>
  <si>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</si>
  <si>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</si>
  <si>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</si>
  <si>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</si>
  <si>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</si>
  <si>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</si>
  <si>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</si>
  <si>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</si>
  <si>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</si>
  <si>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</si>
  <si>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</si>
  <si>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</si>
  <si>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</si>
  <si>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</si>
  <si>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</si>
  <si>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</si>
  <si>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</si>
  <si>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</si>
  <si>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</si>
  <si>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</si>
  <si>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</si>
  <si>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</si>
  <si>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</si>
  <si>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</si>
  <si>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</si>
  <si>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</si>
  <si>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</si>
  <si>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</si>
  <si>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</si>
  <si>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</si>
  <si>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</si>
  <si>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</si>
  <si>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</si>
  <si>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</si>
  <si>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</si>
  <si>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</si>
  <si>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</si>
  <si>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</si>
  <si>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</si>
  <si>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</si>
  <si>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</si>
  <si>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</si>
  <si>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</si>
  <si>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</si>
  <si>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</si>
  <si>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</si>
  <si>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</si>
  <si>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</si>
  <si>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</si>
  <si>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</si>
  <si>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</si>
  <si>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</si>
  <si>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</si>
  <si>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</si>
  <si>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</si>
  <si>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</si>
  <si>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</si>
  <si>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</si>
  <si>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</si>
  <si>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</si>
  <si>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</si>
  <si>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</si>
  <si>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</si>
  <si>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</si>
  <si>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</si>
  <si>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</si>
  <si>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</si>
  <si>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</si>
  <si>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</si>
  <si>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</si>
  <si>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</si>
  <si>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</si>
  <si>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</si>
  <si>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</si>
  <si>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</si>
  <si>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</si>
  <si>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</si>
  <si>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</si>
  <si>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</si>
  <si>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</si>
  <si>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</si>
  <si>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</si>
  <si>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</si>
  <si>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</si>
  <si>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</si>
  <si>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</si>
  <si>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</si>
  <si>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</si>
  <si>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</si>
  <si>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</si>
  <si>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</si>
  <si>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</si>
  <si>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</si>
  <si>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</si>
  <si>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</si>
  <si>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</si>
  <si>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</si>
  <si>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</si>
  <si>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</si>
  <si>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</si>
  <si>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</si>
  <si>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</si>
  <si>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</si>
  <si>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</si>
  <si>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</si>
  <si>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</si>
  <si>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</si>
  <si>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</si>
  <si>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</si>
  <si>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</si>
  <si>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</si>
  <si>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</si>
  <si>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</si>
  <si>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</si>
  <si>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</si>
  <si>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</si>
  <si>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</si>
  <si>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</si>
  <si>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</si>
  <si>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</si>
  <si>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</si>
  <si>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</si>
  <si>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</si>
  <si>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</si>
  <si>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</si>
  <si>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</si>
  <si>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</si>
  <si>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</si>
  <si>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</si>
  <si>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</si>
  <si>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</si>
  <si>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</si>
  <si>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</si>
  <si>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</si>
  <si>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</si>
  <si>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</si>
  <si>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</si>
  <si>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</si>
  <si>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</si>
  <si>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</si>
  <si>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</si>
  <si>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</si>
  <si>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</si>
  <si>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</si>
  <si>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</si>
  <si>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</si>
  <si>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</si>
  <si>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</si>
  <si>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</si>
  <si>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</si>
  <si>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</si>
  <si>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</si>
  <si>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</si>
  <si>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</si>
  <si>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</si>
  <si>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</si>
  <si>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</si>
  <si>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</si>
  <si>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</si>
  <si>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</si>
  <si>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</si>
  <si>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</si>
  <si>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</si>
  <si>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</si>
  <si>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</si>
  <si>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</si>
  <si>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</si>
  <si>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</si>
  <si>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</si>
  <si>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</si>
  <si>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</si>
  <si>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</si>
  <si>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</si>
  <si>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</si>
  <si>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</si>
  <si>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</si>
  <si>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</si>
  <si>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</si>
  <si>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</si>
  <si>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</si>
  <si>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</si>
  <si>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</si>
  <si>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</si>
  <si>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</si>
  <si>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</si>
  <si>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</si>
  <si>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</si>
  <si>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</si>
  <si>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</si>
  <si>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</si>
  <si>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</si>
  <si>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</si>
  <si>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</si>
  <si>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</si>
  <si>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</si>
  <si>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</si>
  <si>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</si>
  <si>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</si>
  <si>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</si>
  <si>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</si>
  <si>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</si>
  <si>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</si>
  <si>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</si>
  <si>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</si>
  <si>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</si>
  <si>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</si>
  <si>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</si>
  <si>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</si>
  <si>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</si>
  <si>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</si>
  <si>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</si>
  <si>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</si>
  <si>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</si>
  <si>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</si>
  <si>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</si>
  <si>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</si>
  <si>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</si>
  <si>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</si>
  <si>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</si>
  <si>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</si>
  <si>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</si>
  <si>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</si>
  <si>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</si>
  <si>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</si>
  <si>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</si>
  <si>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</si>
  <si>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</si>
  <si>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</si>
  <si>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</si>
  <si>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</si>
  <si>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</si>
  <si>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</si>
  <si>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</si>
  <si>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</si>
  <si>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</si>
  <si>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</si>
  <si>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</si>
  <si>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</si>
  <si>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</si>
  <si>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</si>
  <si>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</si>
  <si>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</si>
  <si>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</si>
  <si>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</si>
  <si>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</si>
  <si>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</si>
  <si>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</si>
  <si>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</si>
  <si>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</si>
  <si>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</si>
  <si>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</si>
  <si>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</si>
  <si>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</si>
  <si>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</si>
  <si>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</si>
  <si>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</si>
  <si>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</si>
  <si>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</si>
  <si>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</si>
  <si>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</si>
  <si>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</si>
  <si>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</si>
  <si>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</si>
  <si>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</si>
  <si>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</si>
  <si>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</si>
  <si>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</si>
  <si>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</si>
  <si>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</si>
  <si>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</si>
  <si>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</si>
  <si>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</si>
  <si>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</si>
  <si>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</si>
  <si>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</si>
  <si>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</si>
  <si>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</si>
  <si>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</si>
  <si>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</si>
  <si>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</si>
  <si>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</si>
  <si>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</si>
  <si>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</si>
  <si>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</si>
  <si>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</si>
  <si>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</si>
  <si>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</si>
  <si>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</si>
  <si>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</si>
  <si>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</si>
  <si>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</si>
  <si>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</si>
  <si>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</si>
  <si>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</si>
  <si>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</si>
  <si>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</si>
  <si>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</si>
  <si>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</si>
  <si>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</si>
  <si>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</si>
  <si>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</si>
  <si>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</si>
  <si>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</si>
  <si>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</si>
  <si>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</si>
  <si>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</si>
  <si>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</si>
  <si>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</si>
  <si>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</si>
  <si>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</si>
  <si>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</si>
  <si>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</si>
  <si>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</si>
  <si>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</si>
  <si>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</si>
  <si>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</si>
  <si>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</si>
  <si>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</si>
  <si>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</si>
  <si>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</si>
  <si>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</si>
  <si>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</si>
  <si>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</si>
  <si>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</si>
  <si>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</si>
  <si>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</si>
  <si>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</si>
  <si>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</si>
  <si>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</si>
  <si>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</si>
  <si>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</si>
  <si>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</si>
  <si>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</si>
  <si>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</si>
  <si>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</si>
  <si>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</si>
  <si>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</si>
  <si>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</si>
  <si>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</si>
  <si>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</si>
  <si>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</si>
  <si>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</si>
  <si>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</si>
  <si>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</si>
  <si>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</si>
  <si>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</si>
  <si>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</si>
  <si>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</si>
  <si>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</si>
  <si>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</si>
  <si>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</si>
  <si>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</si>
  <si>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</si>
  <si>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</si>
  <si>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</si>
  <si>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</si>
  <si>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</si>
  <si>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</si>
  <si>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</si>
  <si>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</si>
  <si>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</si>
  <si>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</si>
  <si>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</si>
  <si>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</si>
  <si>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</si>
  <si>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</si>
  <si>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</si>
  <si>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</si>
  <si>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</si>
  <si>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</si>
  <si>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</si>
  <si>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</si>
  <si>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</si>
  <si>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</si>
  <si>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</si>
  <si>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</si>
  <si>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</si>
  <si>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</si>
  <si>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</si>
  <si>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</si>
  <si>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</si>
  <si>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</si>
  <si>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</si>
  <si>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</si>
  <si>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</si>
  <si>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</si>
  <si>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</si>
  <si>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</si>
  <si>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</si>
  <si>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</si>
  <si>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</si>
  <si>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</si>
  <si>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</si>
  <si>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</si>
  <si>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</si>
  <si>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</si>
  <si>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</si>
  <si>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</si>
  <si>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</si>
  <si>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</si>
  <si>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</si>
  <si>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</si>
  <si>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</si>
  <si>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</si>
  <si>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</si>
  <si>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</si>
  <si>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</si>
  <si>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</si>
  <si>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</si>
  <si>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</si>
  <si>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</si>
  <si>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</si>
  <si>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</si>
  <si>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</si>
  <si>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</si>
  <si>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</si>
  <si>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</si>
  <si>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</si>
  <si>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</si>
  <si>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</si>
  <si>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</si>
  <si>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</si>
  <si>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</si>
  <si>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</si>
  <si>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</si>
  <si>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</si>
  <si>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</si>
  <si>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</si>
  <si>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</si>
  <si>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</si>
  <si>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</si>
  <si>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</si>
  <si>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</si>
  <si>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</si>
  <si>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</si>
  <si>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</si>
  <si>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</si>
  <si>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</si>
  <si>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</si>
  <si>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</si>
  <si>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</si>
  <si>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</si>
  <si>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</si>
  <si>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</si>
  <si>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</si>
  <si>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</si>
  <si>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</si>
  <si>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</si>
  <si>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</si>
  <si>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</si>
  <si>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</si>
  <si>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</si>
  <si>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</si>
  <si>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</si>
  <si>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</si>
  <si>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</si>
  <si>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</si>
  <si>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</si>
  <si>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</si>
  <si>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</si>
  <si>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</si>
  <si>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</si>
  <si>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</si>
  <si>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</si>
  <si>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</si>
  <si>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</si>
  <si>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</si>
  <si>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</si>
  <si>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</si>
  <si>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</si>
  <si>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</si>
  <si>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</si>
  <si>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</si>
  <si>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</si>
  <si>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</si>
  <si>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</si>
  <si>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</si>
  <si>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</si>
  <si>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</si>
  <si>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</si>
  <si>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</si>
  <si>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</si>
  <si>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</si>
  <si>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</si>
  <si>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</si>
  <si>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</si>
  <si>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</si>
  <si>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</si>
  <si>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</si>
  <si>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</si>
  <si>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</si>
  <si>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</si>
  <si>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</si>
  <si>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</si>
  <si>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</si>
  <si>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</si>
  <si>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</si>
  <si>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</si>
  <si>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</si>
  <si>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</si>
  <si>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</si>
  <si>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</si>
  <si>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</si>
  <si>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</si>
  <si>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</si>
  <si>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</si>
  <si>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</si>
  <si>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</si>
  <si>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</si>
  <si>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</si>
  <si>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</si>
  <si>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</si>
  <si>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</si>
  <si>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</si>
  <si>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</si>
  <si>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</si>
  <si>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</si>
  <si>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</si>
  <si>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</si>
  <si>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</si>
  <si>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</si>
  <si>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</si>
  <si>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</si>
  <si>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</si>
  <si>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</si>
  <si>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</si>
  <si>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</si>
  <si>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</si>
  <si>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</si>
  <si>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</si>
  <si>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</si>
  <si>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</si>
  <si>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</si>
  <si>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</si>
  <si>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</si>
  <si>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</si>
  <si>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</si>
  <si>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</si>
  <si>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</si>
  <si>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</si>
  <si>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</si>
  <si>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</si>
  <si>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</si>
  <si>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</si>
  <si>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</si>
  <si>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</si>
  <si>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</si>
  <si>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</si>
  <si>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</si>
  <si>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</si>
  <si>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</si>
  <si>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</si>
  <si>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</si>
  <si>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</si>
  <si>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</si>
  <si>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</si>
  <si>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</si>
  <si>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</si>
  <si>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</si>
  <si>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</si>
  <si>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</si>
  <si>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</si>
  <si>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</si>
  <si>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</si>
  <si>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</si>
  <si>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</si>
  <si>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</si>
  <si>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</si>
  <si>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</si>
  <si>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</si>
  <si>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</si>
  <si>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</si>
  <si>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</si>
  <si>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</si>
  <si>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</si>
  <si>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</si>
  <si>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</si>
  <si>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</si>
  <si>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</si>
  <si>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</si>
  <si>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</si>
  <si>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</si>
  <si>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</si>
  <si>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</si>
  <si>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</si>
  <si>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</si>
  <si>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</si>
  <si>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</si>
  <si>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</si>
  <si>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</si>
  <si>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</si>
  <si>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</si>
  <si>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</si>
  <si>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</si>
  <si>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</si>
  <si>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</si>
  <si>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</si>
  <si>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</si>
  <si>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</si>
  <si>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</si>
  <si>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</si>
  <si>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</si>
  <si>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</si>
  <si>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</si>
  <si>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</si>
  <si>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</si>
  <si>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</si>
  <si>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</si>
  <si>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</si>
  <si>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</si>
  <si>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</si>
  <si>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</si>
  <si>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</si>
  <si>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</si>
  <si>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</si>
  <si>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</si>
  <si>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</si>
  <si>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</si>
  <si>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</si>
  <si>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</si>
  <si>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</si>
  <si>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</si>
  <si>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</si>
  <si>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</si>
  <si>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</si>
  <si>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</si>
  <si>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</si>
  <si>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</si>
  <si>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</si>
  <si>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</si>
  <si>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</si>
  <si>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</si>
  <si>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</si>
  <si>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</si>
  <si>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</si>
  <si>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</si>
  <si>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</si>
  <si>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</si>
  <si>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</si>
  <si>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</si>
  <si>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</si>
  <si>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</si>
  <si>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</si>
  <si>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</si>
  <si>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</si>
  <si>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</si>
  <si>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</si>
  <si>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</si>
  <si>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</si>
  <si>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</si>
  <si>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</si>
  <si>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</si>
  <si>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</si>
  <si>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</si>
  <si>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</si>
  <si>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</si>
  <si>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</si>
  <si>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</si>
  <si>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</si>
  <si>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</si>
  <si>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</si>
  <si>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</si>
  <si>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</si>
  <si>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</si>
  <si>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</si>
  <si>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</si>
  <si>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</si>
  <si>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</si>
  <si>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</si>
  <si>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</si>
  <si>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</si>
  <si>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</si>
  <si>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</si>
  <si>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</si>
  <si>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</si>
  <si>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</si>
  <si>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</si>
  <si>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</si>
  <si>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</si>
  <si>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</si>
  <si>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</si>
  <si>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</si>
  <si>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</si>
  <si>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</si>
  <si>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</si>
  <si>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</si>
  <si>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</si>
  <si>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</si>
  <si>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</si>
  <si>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</si>
  <si>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</si>
  <si>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</si>
  <si>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</si>
  <si>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</si>
  <si>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</si>
  <si>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</si>
  <si>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</si>
  <si>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</si>
  <si>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</si>
  <si>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</si>
  <si>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</si>
  <si>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</si>
  <si>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</si>
  <si>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</si>
  <si>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</si>
  <si>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</si>
  <si>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</si>
  <si>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</si>
  <si>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</si>
  <si>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</si>
  <si>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</si>
  <si>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</si>
  <si>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</si>
  <si>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</si>
  <si>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</si>
  <si>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</si>
  <si>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</si>
  <si>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</si>
  <si>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</si>
  <si>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</si>
  <si>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</si>
  <si>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</si>
  <si>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</si>
  <si>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</si>
  <si>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</si>
  <si>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</si>
  <si>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</si>
  <si>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</si>
  <si>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</si>
  <si>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</si>
  <si>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</si>
  <si>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</si>
  <si>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</si>
  <si>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</si>
  <si>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</si>
  <si>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</si>
  <si>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</si>
  <si>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</si>
  <si>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</si>
  <si>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</si>
  <si>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</si>
  <si>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</si>
  <si>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</si>
  <si>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</si>
  <si>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</si>
  <si>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</si>
  <si>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</si>
  <si>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</si>
  <si>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</si>
  <si>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</si>
  <si>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</si>
  <si>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</si>
  <si>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</si>
  <si>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</si>
  <si>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</si>
  <si>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</si>
  <si>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</si>
  <si>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</si>
  <si>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</si>
  <si>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</si>
  <si>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</si>
  <si>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</si>
  <si>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</si>
  <si>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</si>
  <si>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</si>
  <si>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</si>
  <si>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</si>
  <si>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</si>
  <si>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</si>
  <si>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</si>
  <si>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</si>
  <si>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</si>
  <si>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</si>
  <si>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</si>
  <si>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</si>
  <si>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</si>
  <si>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</si>
  <si>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</si>
  <si>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</si>
  <si>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</si>
  <si>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</si>
  <si>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</si>
  <si>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</si>
  <si>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</si>
  <si>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</si>
  <si>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</si>
  <si>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</si>
  <si>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</si>
  <si>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</si>
  <si>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</si>
  <si>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</si>
  <si>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</si>
  <si>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</si>
  <si>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</si>
  <si>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</si>
  <si>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</si>
  <si>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</si>
  <si>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</si>
  <si>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</si>
  <si>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</si>
  <si>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</si>
  <si>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</si>
  <si>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</si>
  <si>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</si>
  <si>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</si>
  <si>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</si>
  <si>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</si>
  <si>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</si>
  <si>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</si>
  <si>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</si>
  <si>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</si>
  <si>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</si>
  <si>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</si>
  <si>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</si>
  <si>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</si>
  <si>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</si>
  <si>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</si>
  <si>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</si>
  <si>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</si>
  <si>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</si>
  <si>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</si>
  <si>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</si>
  <si>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</si>
  <si>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</si>
  <si>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</si>
  <si>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</si>
  <si>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</si>
  <si>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</si>
  <si>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</si>
  <si>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</si>
  <si>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</si>
  <si>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</si>
  <si>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</si>
  <si>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</si>
  <si>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</si>
  <si>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</si>
  <si>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</si>
  <si>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</si>
  <si>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</si>
  <si>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</si>
  <si>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</si>
  <si>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</si>
  <si>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</si>
  <si>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</si>
  <si>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</si>
  <si>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</si>
  <si>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</si>
  <si>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</si>
  <si>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</si>
  <si>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</si>
  <si>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</si>
  <si>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</si>
  <si>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</si>
  <si>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</si>
  <si>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</si>
  <si>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</si>
  <si>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</si>
  <si>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</si>
  <si>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</si>
  <si>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</si>
  <si>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</si>
  <si>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</si>
  <si>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</si>
  <si>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</si>
  <si>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</si>
  <si>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</si>
  <si>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</si>
  <si>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</si>
  <si>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</si>
  <si>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</si>
  <si>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</si>
  <si>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</si>
  <si>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</si>
  <si>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</si>
  <si>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</si>
  <si>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</si>
  <si>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</si>
  <si>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</si>
  <si>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</si>
  <si>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</si>
  <si>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</si>
  <si>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</si>
  <si>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</si>
  <si>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</si>
  <si>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</si>
  <si>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</si>
  <si>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</si>
  <si>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</si>
  <si>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</si>
  <si>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</si>
  <si>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</si>
  <si>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</si>
  <si>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</si>
  <si>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</si>
  <si>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</si>
  <si>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</si>
  <si>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</si>
  <si>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</si>
  <si>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</si>
  <si>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</si>
  <si>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</si>
  <si>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</si>
  <si>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</si>
  <si>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</si>
  <si>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</si>
  <si>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</si>
  <si>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</si>
  <si>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</si>
  <si>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</si>
  <si>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</si>
  <si>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</si>
  <si>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</si>
  <si>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</si>
  <si>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</si>
  <si>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</si>
  <si>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</si>
  <si>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</si>
  <si>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</si>
  <si>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</si>
  <si>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</si>
  <si>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</si>
  <si>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</si>
  <si>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</si>
  <si>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</si>
  <si>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</si>
  <si>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</si>
  <si>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</si>
  <si>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</si>
  <si>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</si>
  <si>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</si>
  <si>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</si>
  <si>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</si>
  <si>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</si>
  <si>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</si>
  <si>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</si>
  <si>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</si>
  <si>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</si>
  <si>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</si>
  <si>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</si>
  <si>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</si>
  <si>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</si>
  <si>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</si>
  <si>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</si>
  <si>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</si>
  <si>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</si>
  <si>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</si>
  <si>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</si>
  <si>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</si>
  <si>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</si>
  <si>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</si>
  <si>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</si>
  <si>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</si>
  <si>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</si>
  <si>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</si>
  <si>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</si>
  <si>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</si>
  <si>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</si>
  <si>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</si>
  <si>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</si>
  <si>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</si>
  <si>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</si>
  <si>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</si>
  <si>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</si>
  <si>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</si>
  <si>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</si>
  <si>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</si>
  <si>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</si>
  <si>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</si>
  <si>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</si>
  <si>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</si>
  <si>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</si>
  <si>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</si>
  <si>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</si>
  <si>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</si>
  <si>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</si>
  <si>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</si>
  <si>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</si>
  <si>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</si>
  <si>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</si>
  <si>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</si>
  <si>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</si>
  <si>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</si>
  <si>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</si>
  <si>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</si>
  <si>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</si>
  <si>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</si>
  <si>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</si>
  <si>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</si>
  <si>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</si>
  <si>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</si>
  <si>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</si>
  <si>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</si>
  <si>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</si>
  <si>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</si>
  <si>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</si>
  <si>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</si>
  <si>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</si>
  <si>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</si>
  <si>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</si>
  <si>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</si>
  <si>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</si>
  <si>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</si>
  <si>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</si>
  <si>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</si>
  <si>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</si>
  <si>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</si>
  <si>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</si>
  <si>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</si>
  <si>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</si>
  <si>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</si>
  <si>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</si>
  <si>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</si>
  <si>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</si>
  <si>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</si>
  <si>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</si>
  <si>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</si>
  <si>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</si>
  <si>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</si>
  <si>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</si>
  <si>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</si>
  <si>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</si>
  <si>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</si>
  <si>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</si>
  <si>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</si>
  <si>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</si>
  <si>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</si>
  <si>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</si>
  <si>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</si>
  <si>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</si>
  <si>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</si>
  <si>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</si>
  <si>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</si>
  <si>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</si>
  <si>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</si>
  <si>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</si>
  <si>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</si>
  <si>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</si>
  <si>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</si>
  <si>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</si>
  <si>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</si>
  <si>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</si>
  <si>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</si>
  <si>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</si>
  <si>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</si>
  <si>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</si>
  <si>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</si>
  <si>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</si>
  <si>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</si>
  <si>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</si>
  <si>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</si>
  <si>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</si>
  <si>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</si>
  <si>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</si>
  <si>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</si>
  <si>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</si>
  <si>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</si>
  <si>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</si>
  <si>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</si>
  <si>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</si>
  <si>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</si>
  <si>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</si>
  <si>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</si>
  <si>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</si>
  <si>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</si>
  <si>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</si>
  <si>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</si>
  <si>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</si>
  <si>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</si>
  <si>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</si>
  <si>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</si>
  <si>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</si>
  <si>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</si>
  <si>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</si>
  <si>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</si>
  <si>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</si>
  <si>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</si>
  <si>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</si>
  <si>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</si>
  <si>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</si>
  <si>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</si>
  <si>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</si>
  <si>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</si>
  <si>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</si>
  <si>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</si>
  <si>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</si>
  <si>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</si>
  <si>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</si>
  <si>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</si>
  <si>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</si>
  <si>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</si>
  <si>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</si>
  <si>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</si>
  <si>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</si>
  <si>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</si>
  <si>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</si>
  <si>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</si>
  <si>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</si>
  <si>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</si>
  <si>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</si>
  <si>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</si>
  <si>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</si>
  <si>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</si>
  <si>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</si>
  <si>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</si>
  <si>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</si>
  <si>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</si>
  <si>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</si>
  <si>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</si>
  <si>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</si>
  <si>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</si>
  <si>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</si>
  <si>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</si>
  <si>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</si>
  <si>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</si>
  <si>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</si>
  <si>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</si>
  <si>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</si>
  <si>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</si>
  <si>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</si>
  <si>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</si>
  <si>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</si>
  <si>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</si>
  <si>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</si>
  <si>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</si>
  <si>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</si>
  <si>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</si>
  <si>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</si>
  <si>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</si>
  <si>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</si>
  <si>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</si>
  <si>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</si>
  <si>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</si>
  <si>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</si>
  <si>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</si>
  <si>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</si>
  <si>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</si>
  <si>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</si>
  <si>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</si>
  <si>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</si>
  <si>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</si>
  <si>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</si>
  <si>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</si>
  <si>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</si>
  <si>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</si>
  <si>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</si>
  <si>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</si>
  <si>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</si>
  <si>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</si>
  <si>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</si>
  <si>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</si>
  <si>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</si>
  <si>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</si>
  <si>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</si>
  <si>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</si>
  <si>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</si>
  <si>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</si>
  <si>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</si>
  <si>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</si>
  <si>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</si>
  <si>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</si>
  <si>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</si>
  <si>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</si>
  <si>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</si>
  <si>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</si>
  <si>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</si>
  <si>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</si>
  <si>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</si>
  <si>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</si>
  <si>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</si>
  <si>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</si>
  <si>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</si>
  <si>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</si>
  <si>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</si>
  <si>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</si>
  <si>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</si>
  <si>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</si>
  <si>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</si>
  <si>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</si>
  <si>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</si>
  <si>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</si>
  <si>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</si>
  <si>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</si>
  <si>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</si>
  <si>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</si>
  <si>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</si>
  <si>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</si>
  <si>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</si>
  <si>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</si>
  <si>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</si>
  <si>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</si>
  <si>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</si>
  <si>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</si>
  <si>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</si>
  <si>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</si>
  <si>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</si>
  <si>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</si>
  <si>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</si>
  <si>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</si>
  <si>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</si>
  <si>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</si>
  <si>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</si>
  <si>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</si>
  <si>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</si>
  <si>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</si>
  <si>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</si>
  <si>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</si>
  <si>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</si>
  <si>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</si>
  <si>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</si>
  <si>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</si>
  <si>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</si>
  <si>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</si>
  <si>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</si>
  <si>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</si>
  <si>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</si>
  <si>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</si>
  <si>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</si>
  <si>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</si>
  <si>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</si>
  <si>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</si>
  <si>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</si>
  <si>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</si>
  <si>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</si>
  <si>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</si>
  <si>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</si>
  <si>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</si>
  <si>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</si>
  <si>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</si>
  <si>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</si>
  <si>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</si>
  <si>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</si>
  <si>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</si>
  <si>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</si>
  <si>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</si>
  <si>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</si>
  <si>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</si>
  <si>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</si>
  <si>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</si>
  <si>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</si>
  <si>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</si>
  <si>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</si>
  <si>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</si>
  <si>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</si>
  <si>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</si>
  <si>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</si>
  <si>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</si>
  <si>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</si>
  <si>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</si>
  <si>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</si>
  <si>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</si>
  <si>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</si>
  <si>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</si>
  <si>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</si>
  <si>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</si>
  <si>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</si>
  <si>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</si>
  <si>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</si>
  <si>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</si>
  <si>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</si>
  <si>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</si>
  <si>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</si>
  <si>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</si>
  <si>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</si>
  <si>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</si>
  <si>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</si>
  <si>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</si>
  <si>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</si>
  <si>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</si>
  <si>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</si>
  <si>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</si>
  <si>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</si>
  <si>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</si>
  <si>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</si>
  <si>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</si>
  <si>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</si>
  <si>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</si>
  <si>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</si>
  <si>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</si>
  <si>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</si>
  <si>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</si>
  <si>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</si>
  <si>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</si>
  <si>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</si>
  <si>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</si>
  <si>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</si>
  <si>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</si>
  <si>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</si>
  <si>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</si>
  <si>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</si>
  <si>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</si>
  <si>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</si>
  <si>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</si>
  <si>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</si>
  <si>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</si>
  <si>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</si>
  <si>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</si>
  <si>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</si>
  <si>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</si>
  <si>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</si>
  <si>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</si>
  <si>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</si>
  <si>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</si>
  <si>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</si>
  <si>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</si>
  <si>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</si>
  <si>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</si>
  <si>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</si>
  <si>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</si>
  <si>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</si>
  <si>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</si>
  <si>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</si>
  <si>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</si>
  <si>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</si>
  <si>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</si>
  <si>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</si>
  <si>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</si>
  <si>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</si>
  <si>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</si>
  <si>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</si>
  <si>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</si>
  <si>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</si>
  <si>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</si>
  <si>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</si>
  <si>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</si>
  <si>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</si>
  <si>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</si>
  <si>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</si>
  <si>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</si>
  <si>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</si>
  <si>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</si>
  <si>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</si>
  <si>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</si>
  <si>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</si>
  <si>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</si>
  <si>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</si>
  <si>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</si>
  <si>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</si>
  <si>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</si>
  <si>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</si>
  <si>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</si>
  <si>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</si>
  <si>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</si>
  <si>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</si>
  <si>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</si>
  <si>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</si>
  <si>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</si>
  <si>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</si>
  <si>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</si>
  <si>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</si>
  <si>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</si>
  <si>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</si>
  <si>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</si>
  <si>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</si>
  <si>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</si>
  <si>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</si>
  <si>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</si>
  <si>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</si>
  <si>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</si>
  <si>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</si>
  <si>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</si>
  <si>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</si>
  <si>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</si>
  <si>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</si>
  <si>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</si>
  <si>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</si>
  <si>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</si>
  <si>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</si>
  <si>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</si>
  <si>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</si>
  <si>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</si>
  <si>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</si>
  <si>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</si>
  <si>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</si>
  <si>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</si>
  <si>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</si>
  <si>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</si>
  <si>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</si>
  <si>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</si>
  <si>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</si>
  <si>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</si>
  <si>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</si>
  <si>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</si>
  <si>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</si>
  <si>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</si>
  <si>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</si>
  <si>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</si>
  <si>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</si>
  <si>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</si>
  <si>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</si>
  <si>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</si>
  <si>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</si>
  <si>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</si>
  <si>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</si>
  <si>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</si>
  <si>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</si>
  <si>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</si>
  <si>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</si>
  <si>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</si>
  <si>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</si>
  <si>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</si>
  <si>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</si>
  <si>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</si>
  <si>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</si>
  <si>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</si>
  <si>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</si>
  <si>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</si>
  <si>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</si>
  <si>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</si>
  <si>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</si>
  <si>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</si>
  <si>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</si>
  <si>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</si>
  <si>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</si>
  <si>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</si>
  <si>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</si>
  <si>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</si>
  <si>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</si>
  <si>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</si>
  <si>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</si>
  <si>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</si>
  <si>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</si>
  <si>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</si>
  <si>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</si>
  <si>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</si>
  <si>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</si>
  <si>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</si>
  <si>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</si>
  <si>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</si>
  <si>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</si>
  <si>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</si>
  <si>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</si>
  <si>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</si>
  <si>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</si>
  <si>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</si>
  <si>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</si>
  <si>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</si>
  <si>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</si>
  <si>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</si>
  <si>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</si>
  <si>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</si>
  <si>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</si>
  <si>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</si>
  <si>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</si>
  <si>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</si>
  <si>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</si>
  <si>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</si>
  <si>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</si>
  <si>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</si>
  <si>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</si>
  <si>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</si>
  <si>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</si>
  <si>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</si>
  <si>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</si>
  <si>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</si>
  <si>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</si>
  <si>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</si>
  <si>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</si>
  <si>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</si>
  <si>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</si>
  <si>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</si>
  <si>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</si>
  <si>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</si>
  <si>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</si>
  <si>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</si>
  <si>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</si>
  <si>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</si>
  <si>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</si>
  <si>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</si>
  <si>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</si>
  <si>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</si>
  <si>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</si>
  <si>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</si>
  <si>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</si>
  <si>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</si>
  <si>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</si>
  <si>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</si>
  <si>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</si>
  <si>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</si>
  <si>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</si>
  <si>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</si>
  <si>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</si>
  <si>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</si>
  <si>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</si>
  <si>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</si>
  <si>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</si>
  <si>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</si>
  <si>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</si>
  <si>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</si>
  <si>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</si>
  <si>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</si>
  <si>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</si>
  <si>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</si>
  <si>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</si>
  <si>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</si>
  <si>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</si>
  <si>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</si>
  <si>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</si>
  <si>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</si>
  <si>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</si>
  <si>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</si>
  <si>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</si>
  <si>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</si>
  <si>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</si>
  <si>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</si>
  <si>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</si>
  <si>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</si>
  <si>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</si>
  <si>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</si>
  <si>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</si>
  <si>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</si>
  <si>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</si>
  <si>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</si>
  <si>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</si>
  <si>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</si>
  <si>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</si>
  <si>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</si>
  <si>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</si>
  <si>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</si>
  <si>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</si>
  <si>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</si>
  <si>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</si>
  <si>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</si>
  <si>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</si>
  <si>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</si>
  <si>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</si>
  <si>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</si>
  <si>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</si>
  <si>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</si>
  <si>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</si>
  <si>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</si>
  <si>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</si>
  <si>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</si>
  <si>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</si>
  <si>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</si>
  <si>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</si>
  <si>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</si>
  <si>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</si>
  <si>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</si>
  <si>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</si>
  <si>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</si>
  <si>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</si>
  <si>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</si>
  <si>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</si>
  <si>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</si>
  <si>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</si>
  <si>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</si>
  <si>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</si>
  <si>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</si>
  <si>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</si>
  <si>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</si>
  <si>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</si>
  <si>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</si>
  <si>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</si>
  <si>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</si>
  <si>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</si>
  <si>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</si>
  <si>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</si>
  <si>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</si>
  <si>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</si>
  <si>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</si>
  <si>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</si>
  <si>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</si>
  <si>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</si>
  <si>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</si>
  <si>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</si>
  <si>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</si>
  <si>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</si>
  <si>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</si>
  <si>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</si>
  <si>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</si>
  <si>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</si>
  <si>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</si>
  <si>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</si>
  <si>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</si>
  <si>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</si>
  <si>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</si>
  <si>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</si>
  <si>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</si>
  <si>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</si>
  <si>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</si>
  <si>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</si>
  <si>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</si>
  <si>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</si>
  <si>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</si>
  <si>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</si>
  <si>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</si>
  <si>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</si>
  <si>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</si>
  <si>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</si>
  <si>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</si>
  <si>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</si>
  <si>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</si>
  <si>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</si>
  <si>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</si>
  <si>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</si>
  <si>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</si>
  <si>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</si>
  <si>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</si>
  <si>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</si>
  <si>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</si>
  <si>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</si>
  <si>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</si>
  <si>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</si>
  <si>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</si>
  <si>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</si>
  <si>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</si>
  <si>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</si>
  <si>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</si>
  <si>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</si>
  <si>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</si>
  <si>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</si>
  <si>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</si>
  <si>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</si>
  <si>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</si>
  <si>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</si>
  <si>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</si>
  <si>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</si>
  <si>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</si>
  <si>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</si>
  <si>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</si>
  <si>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</si>
  <si>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</si>
  <si>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</si>
  <si>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</si>
  <si>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</si>
  <si>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</si>
  <si>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</si>
  <si>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</si>
  <si>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</si>
  <si>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</si>
  <si>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</si>
  <si>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</si>
  <si>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</si>
  <si>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</si>
  <si>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</si>
  <si>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</si>
  <si>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</si>
  <si>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</si>
  <si>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</si>
  <si>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</si>
  <si>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</si>
  <si>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</si>
  <si>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</si>
  <si>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</si>
  <si>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</si>
  <si>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</si>
  <si>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</si>
  <si>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</si>
  <si>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</si>
  <si>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</si>
  <si>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</si>
  <si>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</si>
  <si>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</si>
  <si>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</si>
  <si>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</si>
  <si>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</si>
  <si>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</si>
  <si>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</si>
  <si>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</si>
  <si>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</si>
  <si>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</si>
  <si>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</si>
  <si>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</si>
  <si>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</si>
  <si>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</si>
  <si>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</si>
  <si>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</si>
  <si>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</si>
  <si>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</si>
  <si>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</si>
  <si>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</si>
  <si>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</si>
  <si>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</si>
  <si>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</si>
  <si>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</si>
  <si>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</si>
  <si>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</si>
  <si>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</si>
  <si>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</si>
  <si>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</si>
  <si>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</si>
  <si>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</si>
  <si>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</si>
  <si>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</si>
  <si>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</si>
  <si>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</si>
  <si>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</si>
  <si>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</si>
  <si>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</si>
  <si>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</si>
  <si>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</si>
  <si>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</si>
  <si>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</si>
  <si>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</si>
  <si>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</si>
  <si>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</si>
  <si>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</si>
  <si>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</si>
  <si>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</si>
  <si>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</si>
  <si>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</si>
  <si>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</si>
  <si>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</si>
  <si>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</si>
  <si>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</si>
  <si>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</si>
  <si>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</si>
  <si>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</si>
  <si>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</si>
  <si>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</si>
  <si>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</si>
  <si>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</si>
  <si>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</si>
  <si>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</si>
  <si>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</si>
  <si>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</si>
  <si>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</si>
  <si>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</si>
  <si>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</si>
  <si>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</si>
  <si>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</si>
  <si>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</si>
  <si>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</si>
  <si>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</si>
  <si>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</si>
  <si>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</si>
  <si>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</si>
  <si>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</si>
  <si>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</si>
  <si>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</si>
  <si>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</si>
  <si>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</si>
  <si>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</si>
  <si>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</si>
  <si>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</si>
  <si>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</si>
  <si>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</si>
  <si>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</si>
  <si>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</si>
  <si>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</si>
  <si>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</si>
  <si>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</si>
  <si>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</si>
  <si>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</si>
  <si>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</si>
  <si>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</si>
  <si>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</si>
  <si>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</si>
  <si>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</si>
  <si>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</si>
  <si>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</si>
  <si>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</si>
  <si>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</si>
  <si>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</si>
  <si>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</si>
  <si>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</si>
  <si>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</si>
  <si>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</si>
  <si>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</si>
  <si>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</si>
  <si>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</si>
  <si>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</si>
  <si>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</si>
  <si>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</si>
  <si>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</si>
  <si>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</si>
  <si>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</si>
  <si>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</si>
  <si>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</si>
  <si>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</si>
  <si>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</si>
  <si>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</si>
  <si>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</si>
  <si>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</si>
  <si>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</si>
  <si>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</si>
  <si>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</si>
  <si>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</si>
  <si>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</si>
  <si>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</si>
  <si>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</si>
  <si>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</si>
  <si>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</si>
  <si>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</si>
  <si>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</si>
  <si>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</si>
  <si>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</si>
  <si>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</si>
  <si>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</si>
  <si>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</si>
  <si>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</si>
  <si>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</si>
  <si>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</si>
  <si>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</si>
  <si>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</si>
  <si>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</si>
  <si>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</si>
  <si>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</si>
  <si>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</si>
  <si>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</si>
  <si>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</si>
  <si>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</si>
  <si>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</si>
  <si>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</si>
  <si>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</si>
  <si>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</si>
  <si>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</si>
  <si>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</si>
  <si>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</si>
  <si>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</si>
  <si>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</si>
  <si>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</si>
  <si>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</si>
  <si>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</si>
  <si>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</si>
  <si>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</si>
  <si>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</si>
  <si>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</si>
  <si>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</si>
  <si>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</si>
  <si>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</si>
  <si>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</si>
  <si>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</si>
  <si>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</si>
  <si>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</si>
  <si>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</si>
  <si>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</si>
  <si>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</si>
  <si>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</si>
  <si>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</si>
  <si>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</si>
  <si>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</si>
  <si>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</si>
  <si>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</si>
  <si>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</si>
  <si>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</si>
  <si>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</si>
  <si>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</si>
  <si>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</si>
  <si>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</si>
  <si>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</si>
  <si>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</si>
  <si>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</si>
  <si>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</si>
  <si>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</si>
  <si>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</si>
  <si>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</si>
  <si>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</si>
  <si>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</si>
  <si>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</si>
  <si>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</si>
  <si>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</si>
  <si>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</si>
  <si>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</si>
  <si>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</si>
  <si>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</si>
  <si>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</si>
  <si>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</si>
  <si>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</si>
  <si>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</si>
  <si>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</si>
  <si>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</si>
  <si>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</si>
  <si>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</si>
  <si>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</si>
  <si>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</si>
  <si>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</si>
  <si>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</si>
  <si>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</si>
  <si>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</si>
  <si>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</si>
  <si>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</si>
  <si>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</si>
  <si>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</si>
  <si>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</si>
  <si>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</si>
  <si>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</si>
  <si>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</si>
  <si>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</si>
  <si>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</si>
  <si>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</si>
  <si>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</si>
  <si>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</si>
  <si>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</si>
  <si>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</si>
  <si>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</si>
  <si>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</si>
  <si>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</si>
  <si>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</si>
  <si>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</si>
  <si>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</si>
  <si>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</si>
  <si>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</si>
  <si>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</si>
  <si>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</si>
  <si>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</si>
  <si>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</si>
  <si>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</si>
  <si>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</si>
  <si>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</si>
  <si>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</si>
  <si>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</si>
  <si>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</si>
  <si>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</si>
  <si>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</si>
  <si>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</si>
  <si>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</si>
  <si>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</si>
  <si>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</si>
  <si>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</si>
  <si>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</si>
  <si>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</si>
  <si>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</si>
  <si>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</si>
  <si>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</si>
  <si>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</si>
  <si>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</si>
  <si>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</si>
  <si>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</si>
  <si>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</si>
  <si>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</si>
  <si>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</si>
  <si>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</si>
  <si>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</si>
  <si>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</si>
  <si>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</si>
  <si>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</si>
  <si>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</si>
  <si>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</si>
  <si>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</si>
  <si>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</si>
  <si>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</si>
  <si>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</si>
  <si>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</si>
  <si>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</si>
  <si>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</si>
  <si>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</si>
  <si>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</si>
  <si>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</si>
  <si>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</si>
  <si>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</si>
  <si>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</si>
  <si>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</si>
  <si>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</si>
  <si>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</si>
  <si>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</si>
  <si>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</si>
  <si>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</si>
  <si>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</si>
  <si>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</si>
  <si>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</si>
  <si>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</si>
  <si>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</si>
  <si>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</si>
  <si>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</si>
  <si>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</si>
  <si>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</si>
  <si>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</si>
  <si>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</si>
  <si>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</si>
  <si>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</si>
  <si>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</si>
  <si>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</si>
  <si>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</si>
  <si>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</si>
  <si>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</si>
  <si>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</si>
  <si>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</si>
  <si>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</si>
  <si>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</si>
  <si>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</si>
  <si>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</si>
  <si>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</si>
  <si>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</si>
  <si>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</si>
  <si>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</si>
  <si>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</si>
  <si>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</si>
  <si>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</si>
  <si>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</si>
  <si>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</si>
  <si>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</si>
  <si>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</si>
  <si>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</si>
  <si>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</si>
  <si>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</si>
  <si>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</si>
  <si>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</si>
  <si>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</si>
  <si>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</si>
  <si>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</si>
  <si>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</si>
  <si>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</si>
  <si>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</si>
  <si>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</si>
  <si>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</si>
  <si>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</si>
  <si>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</si>
  <si>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</si>
  <si>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</si>
  <si>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</si>
  <si>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</si>
  <si>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</si>
  <si>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</si>
  <si>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</si>
  <si>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</si>
  <si>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</si>
  <si>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</si>
  <si>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</si>
  <si>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</si>
  <si>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</si>
  <si>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</si>
  <si>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</si>
  <si>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</si>
  <si>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</si>
  <si>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</si>
  <si>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</si>
  <si>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</si>
  <si>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</si>
  <si>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</si>
  <si>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</si>
  <si>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</si>
  <si>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</si>
  <si>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</si>
  <si>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</si>
  <si>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</si>
  <si>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</si>
  <si>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</si>
  <si>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</si>
  <si>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</si>
  <si>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</si>
  <si>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</si>
  <si>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</si>
  <si>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</si>
  <si>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</si>
  <si>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</si>
  <si>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</si>
  <si>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</si>
  <si>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</si>
  <si>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</si>
  <si>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</si>
  <si>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</si>
  <si>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</si>
  <si>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</si>
  <si>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</si>
  <si>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</si>
  <si>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</si>
  <si>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</si>
  <si>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</si>
  <si>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</si>
  <si>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</si>
  <si>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</si>
  <si>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</si>
  <si>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</si>
  <si>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</si>
  <si>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</si>
  <si>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</si>
  <si>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</si>
  <si>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</si>
  <si>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</si>
  <si>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</si>
  <si>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</si>
  <si>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</si>
  <si>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</si>
  <si>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</si>
  <si>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</si>
  <si>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</si>
  <si>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</si>
  <si>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</si>
  <si>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</si>
  <si>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</si>
  <si>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</si>
  <si>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</si>
  <si>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</si>
  <si>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</si>
  <si>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</si>
  <si>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</si>
  <si>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</si>
  <si>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</si>
  <si>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</si>
  <si>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</si>
  <si>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</si>
  <si>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</si>
  <si>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</si>
  <si>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</si>
  <si>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</si>
  <si>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</si>
  <si>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</si>
  <si>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</si>
  <si>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</si>
  <si>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</si>
  <si>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</si>
  <si>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</si>
  <si>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</si>
  <si>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</si>
  <si>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</si>
  <si>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</si>
  <si>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</si>
  <si>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</si>
  <si>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</si>
  <si>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</si>
  <si>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</si>
  <si>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</si>
  <si>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</si>
  <si>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</si>
  <si>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</si>
  <si>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</si>
  <si>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</si>
  <si>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</si>
  <si>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</si>
  <si>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</si>
  <si>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</si>
  <si>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</si>
  <si>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</si>
  <si>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</si>
  <si>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</si>
  <si>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</si>
  <si>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</si>
  <si>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</si>
  <si>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</si>
  <si>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</si>
  <si>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</si>
  <si>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</si>
  <si>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</si>
  <si>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</si>
  <si>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</si>
  <si>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</si>
  <si>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</si>
  <si>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</si>
  <si>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</si>
  <si>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</si>
  <si>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</si>
  <si>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</si>
  <si>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</si>
  <si>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</si>
  <si>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</si>
  <si>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</si>
  <si>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</si>
  <si>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</si>
  <si>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</si>
  <si>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</si>
  <si>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</si>
  <si>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</si>
  <si>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</si>
  <si>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</si>
  <si>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</si>
  <si>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</si>
  <si>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</si>
  <si>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</si>
  <si>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</si>
  <si>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</si>
  <si>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</si>
  <si>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</si>
  <si>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</si>
  <si>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</si>
  <si>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</si>
  <si>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</si>
  <si>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</si>
  <si>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</si>
  <si>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</si>
  <si>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</si>
  <si>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</si>
  <si>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</si>
  <si>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</si>
  <si>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</si>
  <si>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</si>
  <si>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</si>
  <si>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</si>
  <si>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</si>
  <si>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</si>
  <si>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</si>
  <si>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</si>
  <si>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</si>
  <si>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</si>
  <si>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</si>
  <si>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</si>
  <si>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</si>
  <si>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</si>
  <si>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</si>
  <si>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</si>
  <si>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</si>
  <si>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</si>
  <si>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</si>
  <si>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</si>
  <si>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</si>
  <si>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</si>
  <si>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</si>
  <si>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</si>
  <si>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</si>
  <si>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</si>
  <si>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</si>
  <si>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</si>
  <si>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</si>
  <si>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</si>
  <si>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</si>
  <si>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</si>
  <si>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</si>
  <si>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</si>
  <si>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</si>
  <si>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</si>
  <si>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</si>
  <si>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</si>
  <si>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</si>
  <si>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</si>
  <si>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</si>
  <si>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</si>
  <si>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</si>
  <si>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</si>
  <si>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</si>
  <si>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</si>
  <si>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</si>
  <si>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</si>
  <si>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</si>
  <si>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</si>
  <si>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</si>
  <si>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</si>
  <si>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</si>
  <si>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</si>
  <si>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</si>
  <si>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</si>
  <si>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</si>
  <si>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</si>
  <si>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</si>
  <si>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</si>
  <si>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</si>
  <si>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</si>
  <si>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</si>
  <si>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</si>
  <si>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</si>
  <si>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</si>
  <si>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</si>
  <si>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</si>
  <si>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</si>
  <si>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</si>
  <si>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</si>
  <si>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</si>
  <si>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</si>
  <si>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</si>
  <si>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</si>
  <si>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</si>
  <si>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</si>
  <si>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</si>
  <si>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</si>
  <si>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</si>
  <si>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</si>
  <si>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</si>
  <si>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</si>
  <si>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</si>
  <si>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</si>
  <si>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</si>
  <si>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</si>
  <si>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</si>
  <si>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</si>
  <si>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</si>
  <si>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</si>
  <si>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</si>
  <si>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</si>
  <si>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</si>
  <si>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</si>
  <si>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</si>
  <si>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</si>
  <si>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</si>
  <si>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</si>
  <si>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</si>
  <si>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</si>
  <si>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</si>
  <si>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</si>
  <si>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</si>
  <si>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</si>
  <si>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</si>
  <si>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</si>
  <si>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</si>
  <si>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</si>
  <si>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</si>
  <si>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</si>
  <si>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</si>
  <si>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</si>
  <si>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</si>
  <si>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</si>
  <si>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</si>
  <si>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</si>
  <si>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</si>
  <si>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</si>
  <si>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</si>
  <si>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</si>
  <si>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</si>
  <si>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</si>
  <si>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</si>
  <si>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</si>
  <si>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</si>
  <si>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</si>
  <si>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</si>
  <si>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</si>
  <si>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</si>
  <si>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</si>
  <si>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</si>
  <si>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</si>
  <si>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</si>
  <si>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</si>
  <si>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</si>
  <si>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</si>
  <si>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</si>
  <si>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</si>
  <si>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</si>
  <si>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</si>
  <si>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</si>
  <si>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</si>
  <si>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</si>
  <si>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</si>
  <si>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</si>
  <si>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</si>
  <si>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</si>
  <si>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</si>
  <si>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</si>
  <si>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</si>
  <si>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</si>
  <si>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</si>
  <si>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</si>
  <si>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</si>
  <si>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</si>
  <si>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</si>
  <si>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</si>
  <si>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</si>
  <si>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</si>
  <si>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</si>
  <si>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</si>
  <si>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</si>
  <si>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</si>
  <si>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</si>
  <si>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</si>
  <si>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</si>
  <si>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</si>
  <si>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</si>
  <si>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</si>
  <si>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</si>
  <si>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</si>
  <si>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</si>
  <si>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</si>
  <si>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</si>
  <si>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</si>
  <si>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</si>
  <si>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</si>
  <si>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</si>
  <si>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</si>
  <si>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</si>
  <si>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</si>
  <si>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</si>
  <si>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</si>
  <si>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</si>
  <si>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</si>
  <si>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</si>
  <si>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</si>
  <si>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</si>
  <si>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</si>
  <si>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</si>
  <si>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</si>
  <si>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</si>
  <si>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</si>
  <si>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</si>
  <si>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</si>
  <si>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</si>
  <si>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</si>
  <si>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</si>
  <si>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</si>
  <si>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</si>
  <si>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</si>
  <si>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</si>
  <si>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</si>
  <si>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</si>
  <si>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</si>
  <si>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</si>
  <si>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</si>
  <si>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</si>
  <si>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</si>
  <si>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</si>
  <si>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</si>
  <si>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</si>
  <si>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</si>
  <si>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</si>
  <si>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</si>
  <si>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</si>
  <si>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</si>
  <si>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</si>
  <si>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</si>
  <si>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</si>
  <si>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</si>
  <si>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</si>
  <si>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</si>
  <si>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</si>
  <si>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</si>
  <si>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</si>
  <si>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</si>
  <si>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</si>
  <si>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</si>
  <si>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</si>
  <si>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</si>
  <si>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</si>
  <si>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</si>
  <si>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</si>
  <si>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</si>
  <si>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</si>
  <si>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</si>
  <si>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</si>
  <si>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</si>
  <si>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</si>
  <si>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</si>
  <si>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</si>
  <si>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</si>
  <si>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</si>
  <si>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</si>
  <si>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</si>
  <si>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</si>
  <si>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</si>
  <si>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</si>
  <si>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</si>
  <si>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</si>
  <si>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</si>
  <si>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</si>
  <si>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</si>
  <si>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</si>
  <si>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</si>
  <si>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</si>
  <si>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</si>
  <si>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</si>
  <si>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</si>
  <si>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</si>
  <si>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</si>
  <si>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</si>
  <si>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</si>
  <si>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</si>
  <si>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</si>
  <si>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</si>
  <si>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</si>
  <si>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</si>
  <si>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</si>
  <si>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</si>
  <si>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</si>
  <si>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</si>
  <si>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</si>
  <si>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</si>
  <si>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</si>
  <si>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</si>
  <si>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</si>
  <si>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</si>
  <si>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</si>
  <si>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</si>
  <si>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</si>
  <si>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</si>
  <si>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</si>
  <si>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</si>
  <si>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</si>
  <si>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</si>
  <si>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</si>
  <si>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</si>
  <si>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</si>
  <si>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</si>
  <si>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</si>
  <si>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</si>
  <si>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</si>
  <si>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</si>
  <si>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</si>
  <si>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</si>
  <si>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</si>
  <si>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</si>
  <si>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</si>
  <si>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</si>
  <si>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</si>
  <si>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</si>
  <si>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</si>
  <si>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</si>
  <si>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</si>
  <si>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</si>
  <si>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</si>
  <si>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</si>
  <si>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</si>
  <si>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</si>
  <si>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</si>
  <si>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</si>
  <si>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</si>
  <si>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</si>
  <si>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</si>
  <si>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</si>
  <si>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</si>
  <si>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</si>
  <si>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</si>
  <si>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</si>
  <si>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</si>
  <si>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</si>
  <si>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</si>
  <si>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</si>
  <si>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</si>
  <si>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</si>
  <si>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</si>
  <si>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</si>
  <si>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</si>
  <si>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</si>
  <si>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</si>
  <si>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</si>
  <si>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</si>
  <si>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</si>
  <si>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</si>
  <si>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</si>
  <si>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</si>
  <si>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</si>
  <si>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</si>
  <si>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</si>
  <si>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</si>
  <si>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</si>
  <si>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</si>
  <si>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</si>
  <si>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</si>
  <si>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</si>
  <si>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</si>
  <si>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</si>
  <si>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</si>
  <si>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</si>
  <si>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</si>
  <si>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</si>
  <si>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</si>
  <si>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</si>
  <si>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</si>
  <si>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</si>
  <si>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</si>
  <si>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</si>
  <si>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</si>
  <si>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</si>
  <si>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</si>
  <si>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</si>
  <si>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</si>
  <si>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</si>
  <si>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</si>
  <si>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</si>
  <si>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</si>
  <si>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</si>
  <si>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</si>
  <si>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</si>
  <si>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</si>
  <si>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</si>
  <si>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</si>
  <si>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</si>
  <si>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</si>
  <si>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</si>
  <si>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</si>
  <si>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</si>
  <si>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</si>
  <si>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</si>
  <si>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</si>
  <si>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</si>
  <si>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</si>
  <si>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</si>
  <si>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</si>
  <si>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</si>
  <si>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</si>
  <si>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</si>
  <si>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</si>
  <si>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</si>
  <si>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</si>
  <si>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</si>
  <si>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</si>
  <si>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</si>
  <si>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</si>
  <si>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</si>
  <si>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</si>
  <si>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</si>
  <si>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</si>
  <si>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</si>
  <si>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</si>
  <si>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</si>
  <si>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</si>
  <si>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</si>
  <si>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</si>
  <si>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</si>
  <si>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</si>
  <si>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</si>
  <si>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</si>
  <si>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</si>
  <si>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</si>
  <si>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</si>
  <si>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</si>
  <si>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</si>
  <si>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</si>
  <si>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</si>
  <si>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</si>
  <si>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</si>
  <si>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</si>
  <si>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</si>
  <si>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</si>
  <si>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</si>
  <si>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</si>
  <si>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</si>
  <si>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</si>
  <si>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</si>
  <si>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</si>
  <si>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</si>
  <si>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</si>
  <si>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</si>
  <si>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</si>
  <si>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</si>
  <si>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</si>
  <si>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</si>
  <si>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</si>
  <si>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</si>
  <si>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</si>
  <si>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</si>
  <si>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</si>
  <si>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</si>
  <si>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</si>
  <si>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</si>
  <si>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</si>
  <si>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</si>
  <si>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</si>
  <si>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</si>
  <si>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</si>
  <si>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</si>
  <si>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</si>
  <si>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</si>
  <si>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</si>
  <si>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</si>
  <si>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</si>
  <si>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</si>
  <si>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</si>
  <si>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</si>
  <si>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</si>
  <si>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</si>
  <si>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</si>
  <si>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</si>
  <si>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</si>
  <si>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</si>
  <si>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</si>
  <si>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</si>
  <si>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</si>
  <si>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</si>
  <si>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</si>
  <si>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</si>
  <si>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</si>
  <si>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</si>
  <si>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</si>
  <si>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</si>
  <si>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</si>
  <si>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</si>
  <si>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</si>
  <si>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</si>
  <si>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</si>
  <si>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</si>
  <si>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</si>
  <si>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</si>
  <si>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</si>
  <si>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</si>
  <si>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</si>
  <si>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</si>
  <si>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</si>
  <si>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</si>
  <si>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</si>
  <si>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</si>
  <si>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</si>
  <si>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</si>
  <si>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</si>
  <si>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</si>
  <si>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</si>
  <si>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</si>
  <si>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</si>
  <si>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</si>
  <si>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</si>
  <si>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</si>
  <si>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</si>
  <si>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</si>
  <si>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</si>
  <si>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</si>
  <si>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</si>
  <si>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</si>
  <si>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</si>
  <si>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</si>
  <si>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</si>
  <si>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</si>
  <si>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</si>
  <si>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</si>
  <si>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</si>
  <si>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</si>
  <si>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</si>
  <si>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</si>
  <si>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</si>
  <si>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</si>
  <si>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</si>
  <si>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</si>
  <si>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</si>
  <si>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</si>
  <si>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</si>
  <si>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</si>
  <si>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</si>
  <si>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</si>
  <si>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</si>
  <si>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</si>
  <si>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</si>
  <si>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</si>
  <si>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</si>
  <si>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</si>
  <si>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</si>
  <si>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</si>
  <si>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</si>
  <si>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</si>
  <si>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</si>
  <si>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</si>
  <si>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</si>
  <si>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</si>
  <si>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</si>
  <si>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</si>
  <si>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</si>
  <si>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</si>
  <si>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</si>
  <si>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</si>
  <si>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</si>
  <si>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</si>
  <si>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</si>
  <si>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</si>
  <si>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</si>
  <si>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</si>
  <si>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</si>
  <si>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</si>
  <si>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</si>
  <si>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</si>
  <si>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</si>
  <si>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</si>
  <si>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</si>
  <si>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</si>
  <si>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</si>
  <si>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</si>
  <si>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</si>
  <si>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</si>
  <si>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</si>
  <si>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</si>
  <si>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</si>
  <si>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</si>
  <si>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</si>
  <si>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</si>
  <si>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</si>
  <si>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</si>
  <si>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</si>
  <si>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</si>
  <si>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</si>
  <si>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</si>
  <si>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</si>
  <si>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</si>
  <si>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</si>
  <si>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</si>
  <si>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</si>
  <si>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</si>
  <si>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</si>
  <si>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</si>
  <si>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</si>
  <si>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</si>
  <si>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</si>
  <si>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</si>
  <si>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</si>
  <si>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</si>
  <si>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</si>
  <si>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</si>
  <si>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</si>
  <si>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</si>
  <si>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</si>
  <si>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</si>
  <si>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</si>
  <si>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</si>
  <si>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</si>
  <si>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</si>
  <si>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</si>
  <si>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</si>
  <si>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</si>
  <si>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</si>
  <si>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</si>
  <si>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</si>
  <si>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</si>
  <si>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</si>
  <si>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</si>
  <si>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</si>
  <si>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</si>
  <si>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</si>
  <si>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</si>
  <si>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</si>
  <si>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</si>
  <si>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</si>
  <si>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</si>
  <si>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</si>
  <si>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</si>
  <si>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</si>
  <si>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</si>
  <si>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</si>
  <si>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</si>
  <si>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</si>
  <si>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</si>
  <si>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</si>
  <si>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</si>
  <si>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</si>
  <si>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</si>
  <si>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</si>
  <si>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</si>
  <si>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</si>
  <si>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</si>
  <si>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</si>
  <si>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</si>
  <si>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</si>
  <si>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</si>
  <si>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</si>
  <si>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</si>
  <si>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</si>
  <si>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</si>
  <si>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</si>
  <si>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</si>
  <si>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</si>
  <si>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</si>
  <si>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</si>
  <si>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</si>
  <si>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</si>
  <si>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</si>
  <si>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</si>
  <si>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</si>
  <si>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</si>
  <si>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</si>
  <si>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</si>
  <si>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</si>
  <si>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</si>
  <si>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</si>
  <si>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</si>
  <si>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</si>
  <si>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</si>
  <si>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</si>
  <si>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</si>
  <si>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</si>
  <si>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</si>
  <si>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</si>
  <si>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</si>
  <si>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</si>
  <si>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</si>
  <si>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</si>
  <si>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</si>
  <si>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</si>
  <si>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</si>
  <si>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</si>
  <si>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</si>
  <si>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</si>
  <si>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</si>
  <si>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</si>
  <si>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</si>
  <si>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</si>
  <si>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</si>
  <si>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</si>
  <si>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</si>
  <si>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</si>
  <si>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</si>
  <si>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</si>
  <si>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</si>
  <si>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</si>
  <si>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</si>
  <si>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</si>
  <si>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</si>
  <si>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</si>
  <si>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</si>
  <si>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</si>
  <si>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</si>
  <si>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</si>
  <si>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</si>
  <si>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</si>
  <si>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</si>
  <si>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</si>
  <si>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</si>
  <si>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</si>
  <si>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</si>
  <si>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</si>
  <si>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</si>
  <si>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</si>
  <si>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</si>
  <si>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</si>
  <si>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</si>
  <si>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</si>
  <si>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</si>
  <si>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</si>
  <si>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</si>
  <si>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</si>
  <si>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</si>
  <si>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</si>
  <si>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</si>
  <si>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</si>
  <si>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</si>
  <si>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</si>
  <si>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</si>
  <si>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</si>
  <si>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</si>
  <si>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</si>
  <si>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</si>
  <si>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</si>
  <si>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</si>
  <si>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</si>
  <si>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</si>
  <si>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</si>
  <si>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</si>
  <si>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</si>
  <si>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</si>
  <si>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</si>
  <si>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</si>
  <si>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</si>
  <si>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</si>
  <si>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</si>
  <si>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</si>
  <si>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</si>
  <si>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</si>
  <si>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</si>
  <si>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</si>
  <si>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</si>
  <si>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</si>
  <si>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</si>
  <si>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</si>
  <si>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</si>
  <si>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</si>
  <si>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</si>
  <si>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</si>
  <si>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</si>
  <si>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</si>
  <si>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</si>
  <si>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</si>
  <si>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</si>
  <si>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</si>
  <si>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</si>
  <si>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</si>
  <si>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</si>
  <si>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</si>
  <si>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</si>
  <si>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</si>
  <si>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</si>
  <si>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</si>
  <si>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</si>
  <si>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</si>
  <si>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</si>
  <si>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</si>
  <si>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</si>
  <si>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</si>
  <si>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</si>
  <si>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</si>
  <si>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</si>
  <si>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</si>
  <si>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</si>
  <si>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</si>
  <si>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</si>
  <si>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</si>
  <si>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</si>
  <si>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</si>
  <si>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</si>
  <si>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</si>
  <si>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</si>
  <si>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</si>
  <si>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</si>
  <si>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</si>
  <si>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</si>
  <si>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</si>
  <si>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</si>
  <si>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</si>
  <si>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</si>
  <si>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</si>
  <si>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</si>
  <si>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</si>
  <si>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</si>
  <si>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</si>
  <si>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</si>
  <si>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</si>
  <si>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</si>
  <si>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</si>
  <si>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</si>
  <si>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</si>
  <si>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</si>
  <si>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</si>
  <si>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</si>
  <si>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</si>
  <si>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</si>
  <si>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</si>
  <si>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</si>
  <si>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</si>
  <si>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</si>
  <si>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</si>
  <si>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</si>
  <si>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</si>
  <si>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</si>
  <si>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</si>
  <si>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</si>
  <si>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</si>
  <si>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</si>
  <si>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</si>
  <si>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</si>
  <si>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</si>
  <si>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</si>
  <si>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</si>
  <si>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</si>
  <si>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</si>
  <si>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</si>
  <si>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</si>
  <si>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</si>
  <si>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</si>
  <si>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</si>
  <si>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</si>
  <si>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</si>
  <si>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</si>
  <si>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</si>
  <si>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</si>
  <si>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</si>
  <si>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</si>
  <si>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</si>
  <si>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</si>
  <si>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</si>
  <si>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</si>
  <si>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</si>
  <si>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</si>
  <si>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</si>
  <si>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</si>
  <si>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</si>
  <si>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</si>
  <si>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</si>
  <si>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</si>
  <si>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</si>
  <si>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</si>
  <si>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</si>
  <si>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</si>
  <si>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</si>
  <si>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</si>
  <si>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</si>
  <si>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</si>
  <si>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</si>
  <si>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</si>
  <si>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</si>
  <si>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</si>
  <si>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</si>
  <si>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</si>
  <si>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</si>
  <si>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</si>
  <si>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</si>
  <si>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</si>
  <si>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</si>
  <si>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</si>
  <si>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</si>
  <si>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</si>
  <si>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</si>
  <si>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</si>
  <si>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</si>
  <si>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</si>
  <si>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</si>
  <si>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</si>
  <si>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</si>
  <si>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</si>
  <si>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</si>
  <si>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</si>
  <si>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</si>
  <si>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</si>
  <si>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</si>
  <si>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</si>
  <si>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</si>
  <si>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</si>
  <si>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</si>
  <si>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</si>
  <si>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</si>
  <si>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</si>
  <si>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</si>
  <si>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</si>
  <si>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</si>
  <si>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</si>
  <si>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</si>
  <si>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</si>
  <si>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</si>
  <si>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</si>
  <si>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</si>
  <si>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</si>
  <si>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</si>
  <si>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</si>
  <si>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</si>
  <si>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</si>
  <si>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</si>
  <si>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</si>
  <si>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</si>
  <si>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</si>
  <si>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</si>
  <si>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</si>
  <si>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</si>
  <si>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</si>
  <si>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</si>
  <si>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</si>
  <si>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</si>
  <si>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</si>
  <si>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</si>
  <si>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</si>
  <si>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</si>
  <si>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</si>
  <si>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</si>
  <si>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</si>
  <si>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</si>
  <si>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</si>
  <si>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</si>
  <si>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</si>
  <si>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</si>
  <si>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</si>
  <si>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</si>
  <si>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</si>
  <si>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</si>
  <si>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</si>
  <si>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</si>
  <si>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</si>
  <si>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</si>
  <si>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</si>
  <si>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</si>
  <si>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</si>
  <si>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</si>
  <si>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</si>
  <si>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</si>
  <si>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</si>
  <si>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</si>
  <si>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</si>
  <si>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</si>
  <si>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</si>
  <si>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</si>
  <si>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</si>
  <si>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</si>
  <si>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</si>
  <si>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</si>
  <si>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</si>
  <si>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</si>
  <si>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</si>
  <si>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</si>
  <si>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</si>
  <si>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</si>
  <si>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</si>
  <si>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</si>
  <si>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</si>
  <si>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</si>
  <si>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</si>
  <si>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</si>
  <si>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</si>
  <si>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</si>
  <si>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</si>
  <si>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</si>
  <si>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</si>
  <si>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</si>
  <si>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</si>
  <si>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</si>
  <si>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</si>
  <si>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</si>
  <si>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</si>
  <si>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</si>
  <si>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</si>
  <si>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</si>
  <si>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</si>
  <si>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</si>
  <si>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</si>
  <si>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</si>
  <si>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</si>
  <si>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</si>
  <si>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</si>
  <si>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</si>
  <si>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</si>
  <si>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</si>
  <si>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</si>
  <si>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</si>
  <si>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</si>
  <si>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</si>
  <si>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</si>
  <si>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</si>
  <si>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</si>
  <si>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</si>
  <si>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</si>
  <si>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</si>
  <si>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</si>
  <si>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</si>
  <si>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</si>
  <si>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</si>
  <si>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</si>
  <si>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</si>
  <si>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</si>
  <si>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</si>
  <si>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</si>
  <si>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</si>
  <si>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</si>
  <si>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</si>
  <si>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</si>
  <si>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</si>
  <si>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</si>
  <si>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</si>
  <si>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</si>
  <si>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</si>
  <si>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</si>
  <si>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</si>
  <si>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</si>
  <si>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</si>
  <si>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</si>
  <si>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</si>
  <si>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</si>
  <si>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</si>
  <si>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</si>
  <si>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</si>
  <si>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</si>
  <si>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</si>
  <si>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</si>
  <si>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</si>
  <si>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</si>
  <si>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</si>
  <si>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</si>
  <si>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</si>
  <si>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</si>
  <si>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</si>
  <si>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</si>
  <si>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</si>
  <si>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</si>
  <si>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</si>
  <si>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</si>
  <si>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</si>
  <si>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</si>
  <si>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</si>
  <si>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</si>
  <si>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</si>
  <si>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</si>
  <si>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</si>
  <si>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</si>
  <si>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</si>
  <si>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</si>
  <si>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</si>
  <si>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</si>
  <si>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</si>
  <si>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</si>
  <si>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</si>
  <si>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</si>
  <si>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</si>
  <si>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</si>
  <si>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</si>
  <si>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</si>
  <si>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</si>
  <si>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</si>
  <si>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</si>
  <si>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</si>
  <si>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</si>
  <si>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</si>
  <si>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</si>
  <si>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</si>
  <si>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</si>
  <si>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</si>
  <si>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</si>
  <si>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</si>
  <si>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</si>
  <si>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</si>
  <si>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</si>
  <si>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</si>
  <si>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</si>
  <si>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</si>
  <si>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</si>
  <si>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</si>
  <si>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</si>
  <si>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</si>
  <si>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</si>
  <si>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</si>
  <si>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</si>
  <si>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</si>
  <si>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</si>
  <si>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</si>
  <si>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</si>
  <si>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</si>
  <si>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</si>
  <si>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</si>
  <si>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</si>
  <si>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</si>
  <si>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</si>
  <si>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</si>
  <si>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</si>
  <si>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</si>
  <si>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</si>
  <si>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</si>
  <si>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</si>
  <si>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</si>
  <si>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</si>
  <si>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</si>
  <si>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</si>
  <si>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</si>
  <si>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</si>
  <si>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</si>
  <si>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</si>
  <si>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</si>
  <si>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</si>
  <si>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</si>
  <si>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</si>
  <si>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</si>
  <si>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</si>
  <si>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</si>
  <si>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</si>
  <si>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</si>
  <si>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</si>
  <si>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</si>
  <si>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</si>
  <si>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</si>
  <si>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</si>
  <si>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</si>
  <si>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</si>
  <si>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</si>
  <si>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</si>
  <si>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</si>
  <si>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</si>
  <si>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</si>
  <si>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</si>
  <si>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</si>
  <si>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</si>
  <si>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</si>
  <si>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</si>
  <si>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</si>
  <si>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</si>
  <si>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</si>
  <si>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</si>
  <si>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</si>
  <si>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</si>
  <si>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</si>
  <si>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</si>
  <si>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</si>
  <si>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</si>
  <si>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</si>
  <si>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</si>
  <si>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</si>
  <si>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</si>
  <si>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</si>
  <si>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</si>
  <si>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</si>
  <si>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</si>
  <si>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</si>
  <si>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</si>
  <si>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</si>
  <si>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</si>
  <si>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</si>
  <si>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</si>
  <si>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</si>
  <si>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</si>
  <si>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</si>
  <si>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</si>
  <si>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</si>
  <si>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</si>
  <si>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</si>
  <si>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</si>
  <si>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</si>
  <si>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</si>
  <si>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</si>
  <si>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</si>
  <si>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</si>
  <si>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</si>
  <si>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</si>
  <si>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</si>
  <si>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</si>
  <si>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</si>
  <si>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</si>
  <si>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</si>
  <si>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</si>
  <si>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</si>
  <si>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</si>
  <si>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</si>
  <si>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</si>
  <si>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</si>
  <si>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</si>
  <si>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</si>
  <si>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</si>
  <si>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</si>
  <si>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</si>
  <si>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</si>
  <si>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</si>
  <si>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</si>
  <si>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</si>
  <si>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</si>
  <si>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</si>
  <si>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</si>
  <si>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</si>
  <si>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</si>
  <si>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</si>
  <si>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</si>
  <si>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</si>
  <si>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</si>
  <si>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</si>
  <si>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</si>
  <si>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</si>
  <si>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</si>
  <si>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</si>
  <si>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</si>
  <si>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</si>
  <si>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</si>
  <si>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</si>
  <si>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</si>
  <si>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</si>
  <si>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</si>
  <si>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</si>
  <si>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</si>
  <si>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</si>
  <si>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</si>
  <si>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</si>
  <si>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</si>
  <si>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</si>
  <si>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</si>
  <si>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</si>
  <si>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</si>
  <si>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</si>
  <si>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</si>
  <si>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</si>
  <si>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</si>
  <si>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</si>
  <si>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</si>
  <si>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</si>
  <si>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</si>
  <si>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</si>
  <si>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</si>
  <si>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</si>
  <si>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</si>
  <si>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</si>
  <si>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</si>
  <si>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</si>
  <si>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</si>
  <si>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</si>
  <si>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</si>
  <si>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</si>
  <si>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</si>
  <si>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</si>
  <si>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</si>
  <si>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</si>
  <si>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</si>
  <si>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</si>
  <si>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</si>
  <si>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</si>
  <si>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</si>
  <si>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</si>
  <si>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</si>
  <si>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</si>
  <si>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</si>
  <si>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</si>
  <si>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</si>
  <si>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</si>
  <si>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</si>
  <si>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</si>
  <si>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</si>
  <si>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</si>
  <si>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</si>
  <si>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</si>
  <si>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</si>
  <si>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</si>
  <si>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</si>
  <si>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</si>
  <si>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</si>
  <si>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</si>
  <si>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</si>
  <si>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</si>
  <si>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</si>
  <si>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</si>
  <si>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</si>
  <si>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</si>
  <si>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</si>
  <si>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</si>
  <si>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</si>
  <si>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</si>
  <si>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</si>
  <si>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</si>
  <si>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</si>
  <si>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</si>
  <si>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</si>
  <si>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</si>
  <si>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</si>
  <si>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</si>
  <si>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</si>
  <si>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</si>
  <si>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</si>
  <si>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</si>
  <si>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</si>
  <si>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</si>
  <si>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</si>
  <si>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</si>
  <si>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</si>
  <si>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</si>
  <si>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</si>
  <si>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</si>
  <si>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</si>
  <si>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</si>
  <si>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</si>
  <si>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</si>
  <si>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</si>
  <si>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</si>
  <si>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</si>
  <si>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</si>
  <si>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</si>
  <si>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</si>
  <si>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</si>
  <si>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</si>
  <si>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</si>
  <si>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</si>
  <si>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</si>
  <si>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</si>
  <si>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</si>
  <si>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</si>
  <si>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</si>
  <si>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</si>
  <si>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</si>
  <si>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</si>
  <si>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</si>
  <si>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</si>
  <si>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</si>
  <si>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</si>
  <si>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</si>
  <si>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</si>
  <si>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</si>
  <si>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</si>
  <si>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</si>
  <si>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</si>
  <si>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</si>
  <si>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</si>
  <si>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</si>
  <si>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</si>
  <si>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</si>
  <si>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</si>
  <si>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</si>
  <si>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</si>
  <si>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</si>
  <si>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</si>
  <si>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</si>
  <si>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</si>
  <si>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</si>
  <si>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</si>
  <si>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</si>
  <si>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</si>
  <si>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</si>
  <si>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</si>
  <si>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</si>
  <si>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</si>
  <si>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</si>
  <si>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</si>
  <si>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</si>
  <si>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</si>
  <si>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</si>
  <si>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</si>
  <si>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</si>
  <si>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</si>
  <si>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</si>
  <si>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</si>
  <si>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</si>
  <si>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</si>
  <si>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</si>
  <si>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</si>
  <si>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</si>
  <si>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</si>
  <si>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</si>
  <si>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</si>
  <si>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</si>
  <si>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</si>
  <si>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</si>
  <si>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</si>
  <si>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</si>
  <si>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</si>
  <si>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</si>
  <si>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</si>
  <si>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</si>
  <si>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</si>
  <si>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</si>
  <si>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</si>
  <si>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</si>
  <si>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</si>
  <si>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</si>
  <si>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</si>
  <si>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</si>
  <si>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</si>
  <si>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</si>
  <si>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</si>
  <si>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</si>
  <si>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</si>
  <si>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</si>
  <si>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</si>
  <si>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</si>
  <si>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</si>
  <si>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</si>
  <si>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</si>
  <si>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</si>
  <si>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</si>
  <si>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</si>
  <si>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</si>
  <si>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</si>
  <si>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</si>
  <si>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</si>
  <si>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</si>
  <si>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</si>
  <si>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</si>
  <si>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</si>
  <si>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</si>
  <si>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</si>
  <si>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</si>
  <si>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</si>
  <si>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</si>
  <si>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</si>
  <si>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</si>
  <si>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</si>
  <si>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</si>
  <si>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</si>
  <si>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</si>
  <si>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</si>
  <si>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</si>
  <si>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</si>
  <si>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</si>
  <si>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</si>
  <si>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</si>
  <si>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</si>
  <si>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</si>
  <si>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</si>
  <si>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</si>
  <si>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</si>
  <si>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</si>
  <si>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</si>
  <si>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</si>
  <si>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</si>
  <si>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</si>
  <si>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</si>
  <si>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</si>
  <si>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</si>
  <si>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</si>
  <si>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</si>
  <si>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</si>
  <si>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</si>
  <si>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</si>
  <si>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</si>
  <si>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</si>
  <si>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</si>
  <si>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</si>
  <si>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</si>
  <si>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</si>
  <si>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</si>
  <si>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</si>
  <si>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</si>
  <si>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</si>
  <si>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</si>
  <si>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</si>
  <si>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</si>
  <si>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</si>
  <si>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</si>
  <si>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</si>
  <si>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</si>
  <si>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</si>
  <si>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</si>
  <si>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</si>
  <si>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</si>
  <si>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</si>
  <si>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</si>
  <si>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</si>
  <si>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</si>
  <si>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</si>
  <si>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</si>
  <si>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</si>
  <si>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</si>
  <si>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</si>
  <si>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</si>
  <si>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</si>
  <si>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</si>
  <si>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</si>
  <si>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</si>
  <si>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</si>
  <si>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</si>
  <si>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</si>
  <si>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</si>
  <si>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</si>
  <si>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</si>
  <si>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</si>
  <si>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</si>
  <si>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</si>
  <si>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</si>
  <si>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</si>
  <si>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</si>
  <si>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</si>
  <si>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</si>
  <si>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</si>
  <si>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</si>
  <si>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</si>
  <si>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</si>
  <si>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</si>
  <si>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</si>
  <si>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</si>
  <si>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</si>
  <si>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</si>
  <si>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</si>
  <si>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</si>
  <si>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</si>
  <si>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</si>
  <si>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</si>
  <si>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</si>
  <si>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</si>
  <si>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</si>
  <si>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</si>
  <si>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</si>
  <si>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</si>
  <si>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</si>
  <si>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</si>
  <si>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</si>
  <si>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</si>
  <si>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</si>
  <si>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</si>
  <si>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</si>
  <si>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</si>
  <si>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</si>
  <si>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</si>
  <si>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</si>
  <si>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</si>
  <si>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</si>
  <si>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</si>
  <si>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</si>
  <si>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</si>
  <si>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</si>
  <si>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</si>
  <si>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</si>
  <si>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</si>
  <si>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</si>
  <si>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</si>
  <si>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</si>
  <si>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</si>
  <si>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</si>
  <si>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</si>
  <si>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</si>
  <si>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</si>
  <si>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</si>
  <si>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</si>
  <si>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</si>
  <si>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</si>
  <si>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</si>
  <si>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</si>
  <si>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</si>
  <si>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</si>
  <si>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</si>
  <si>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</si>
  <si>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</si>
  <si>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</si>
  <si>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</si>
  <si>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</si>
  <si>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</si>
  <si>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</si>
  <si>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</si>
  <si>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</si>
  <si>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</si>
  <si>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</si>
  <si>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</si>
  <si>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</si>
  <si>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</si>
  <si>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</si>
  <si>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</si>
  <si>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</si>
  <si>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</si>
  <si>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</si>
  <si>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</si>
  <si>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</si>
  <si>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</si>
  <si>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</si>
  <si>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</si>
  <si>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</si>
  <si>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</si>
  <si>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</si>
  <si>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</si>
  <si>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</si>
  <si>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</si>
  <si>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</si>
  <si>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</si>
  <si>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</si>
  <si>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</si>
  <si>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</si>
  <si>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</si>
  <si>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</si>
  <si>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</si>
  <si>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</si>
  <si>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</si>
  <si>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</si>
  <si>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</si>
  <si>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</si>
  <si>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</si>
  <si>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</si>
  <si>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</si>
  <si>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</si>
  <si>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</si>
  <si>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</si>
  <si>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</si>
  <si>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</si>
  <si>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</si>
  <si>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</si>
  <si>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</si>
  <si>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</si>
  <si>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</si>
  <si>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</si>
  <si>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</si>
  <si>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</si>
  <si>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</si>
  <si>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</si>
  <si>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</si>
  <si>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</si>
  <si>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</si>
  <si>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</si>
  <si>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</si>
  <si>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</si>
  <si>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</si>
  <si>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</si>
  <si>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</si>
  <si>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</si>
  <si>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</si>
  <si>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</si>
  <si>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</si>
  <si>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</si>
  <si>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</si>
  <si>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</si>
  <si>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</si>
  <si>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</si>
  <si>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</si>
  <si>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</si>
  <si>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</si>
  <si>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</si>
  <si>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</si>
  <si>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</si>
  <si>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</si>
  <si>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</si>
  <si>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</si>
  <si>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</si>
  <si>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</si>
  <si>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</si>
  <si>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</si>
  <si>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</si>
  <si>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</si>
  <si>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</si>
  <si>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</si>
  <si>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</si>
  <si>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</si>
  <si>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</si>
  <si>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</si>
  <si>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</si>
  <si>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</si>
  <si>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</si>
  <si>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</si>
  <si>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</si>
  <si>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</si>
  <si>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</si>
  <si>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</si>
  <si>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</si>
  <si>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</si>
  <si>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</si>
  <si>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</si>
  <si>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</si>
  <si>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</si>
  <si>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</si>
  <si>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</si>
  <si>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</si>
  <si>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</si>
  <si>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</si>
  <si>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</si>
  <si>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</si>
  <si>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</si>
  <si>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</si>
  <si>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</si>
  <si>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</si>
  <si>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</si>
  <si>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</si>
  <si>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</si>
  <si>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</si>
  <si>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</si>
  <si>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</si>
  <si>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</si>
  <si>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</si>
  <si>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</si>
  <si>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</si>
  <si>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</si>
  <si>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</si>
  <si>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</si>
  <si>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</si>
  <si>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</si>
  <si>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</si>
  <si>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</si>
  <si>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</si>
  <si>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</si>
  <si>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</si>
  <si>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</si>
  <si>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</si>
  <si>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</si>
  <si>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</si>
  <si>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</si>
  <si>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</si>
  <si>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</si>
  <si>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</si>
  <si>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</si>
  <si>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</si>
  <si>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</si>
  <si>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</si>
  <si>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</si>
  <si>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</si>
  <si>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</si>
  <si>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</si>
  <si>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</si>
  <si>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</si>
  <si>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</si>
  <si>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</si>
  <si>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</si>
  <si>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</si>
  <si>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</si>
  <si>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</si>
  <si>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</si>
  <si>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</si>
  <si>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</si>
  <si>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</si>
  <si>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</si>
  <si>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</si>
  <si>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</si>
  <si>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</si>
  <si>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</si>
  <si>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</si>
  <si>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</si>
  <si>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</si>
  <si>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</si>
  <si>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</si>
  <si>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</si>
  <si>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</si>
  <si>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</si>
  <si>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</si>
  <si>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</si>
  <si>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</si>
  <si>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</si>
  <si>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</si>
  <si>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</si>
  <si>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</si>
  <si>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</si>
  <si>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</si>
  <si>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</si>
  <si>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</si>
  <si>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</si>
  <si>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</si>
  <si>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</si>
  <si>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</si>
  <si>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</si>
  <si>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</si>
  <si>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</si>
  <si>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</si>
  <si>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</si>
  <si>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</si>
  <si>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</si>
  <si>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</si>
  <si>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</si>
  <si>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</si>
  <si>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</si>
  <si>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</si>
  <si>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</si>
  <si>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</si>
  <si>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</si>
  <si>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</si>
  <si>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</si>
  <si>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</si>
  <si>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</si>
  <si>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</si>
  <si>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</si>
  <si>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</si>
  <si>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</si>
  <si>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</si>
  <si>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</si>
  <si>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</si>
  <si>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</si>
  <si>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</si>
  <si>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</si>
  <si>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</si>
  <si>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</si>
  <si>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</si>
  <si>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</si>
  <si>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</si>
  <si>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</si>
  <si>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</si>
  <si>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</si>
  <si>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</si>
  <si>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</si>
  <si>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</si>
  <si>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</si>
  <si>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</si>
  <si>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</si>
  <si>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</si>
  <si>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</si>
  <si>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</si>
  <si>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</si>
  <si>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</si>
  <si>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</si>
  <si>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</si>
  <si>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</si>
  <si>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</si>
  <si>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</si>
  <si>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</si>
  <si>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</si>
  <si>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</si>
  <si>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</si>
  <si>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</si>
  <si>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</si>
  <si>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</si>
  <si>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</si>
  <si>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</si>
  <si>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</si>
  <si>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</si>
  <si>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</si>
  <si>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</si>
  <si>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</si>
  <si>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</si>
  <si>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</si>
  <si>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</si>
  <si>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</si>
  <si>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</si>
  <si>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</si>
  <si>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</si>
  <si>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</si>
  <si>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</si>
  <si>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</si>
  <si>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</si>
  <si>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</si>
  <si>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</si>
  <si>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</si>
  <si>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</si>
  <si>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</si>
  <si>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</si>
  <si>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</si>
  <si>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</si>
  <si>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</si>
  <si>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</si>
  <si>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</si>
  <si>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</si>
  <si>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</si>
  <si>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</si>
  <si>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</si>
  <si>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</si>
  <si>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</si>
  <si>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</si>
  <si>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</si>
  <si>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</si>
  <si>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</si>
  <si>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</si>
  <si>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</si>
  <si>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</si>
  <si>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</si>
  <si>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</si>
  <si>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</si>
  <si>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</si>
  <si>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</si>
  <si>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</si>
  <si>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</si>
  <si>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</si>
  <si>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</si>
  <si>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</si>
  <si>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</si>
  <si>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</si>
  <si>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</si>
  <si>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</si>
  <si>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</si>
  <si>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</si>
  <si>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</si>
  <si>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</si>
  <si>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</si>
  <si>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</si>
  <si>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</si>
  <si>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</si>
  <si>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</si>
  <si>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</si>
  <si>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</si>
  <si>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</si>
  <si>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</si>
  <si>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</si>
  <si>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</si>
  <si>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</si>
  <si>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</si>
  <si>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</si>
  <si>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</si>
  <si>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</si>
  <si>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</si>
  <si>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</si>
  <si>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</si>
  <si>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</si>
  <si>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</si>
  <si>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</si>
  <si>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</si>
  <si>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</si>
  <si>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</si>
  <si>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</si>
  <si>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</si>
  <si>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</si>
  <si>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</si>
  <si>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</si>
  <si>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</si>
  <si>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</si>
  <si>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</si>
  <si>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</si>
  <si>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</si>
  <si>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</si>
  <si>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</si>
  <si>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</si>
  <si>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</si>
  <si>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</si>
  <si>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</si>
  <si>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</si>
  <si>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</si>
  <si>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</si>
  <si>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</si>
  <si>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</si>
  <si>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</si>
  <si>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</si>
  <si>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</si>
  <si>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</si>
  <si>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</si>
  <si>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</si>
  <si>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</si>
  <si>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</si>
  <si>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</si>
  <si>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</si>
  <si>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</si>
  <si>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</si>
  <si>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</si>
  <si>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</si>
  <si>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</si>
  <si>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</si>
  <si>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</si>
  <si>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</si>
  <si>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</si>
  <si>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</si>
  <si>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</si>
  <si>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</si>
  <si>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</si>
  <si>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</si>
  <si>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</si>
  <si>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</si>
  <si>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</si>
  <si>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</si>
  <si>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</si>
  <si>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</si>
  <si>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</si>
  <si>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</si>
  <si>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</si>
  <si>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</si>
  <si>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</si>
  <si>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</si>
  <si>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</si>
  <si>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</si>
  <si>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</si>
  <si>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</si>
  <si>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</si>
  <si>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</si>
  <si>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</si>
  <si>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</si>
  <si>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</si>
  <si>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</si>
  <si>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</si>
  <si>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</si>
  <si>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</si>
  <si>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</si>
  <si>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</si>
  <si>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</si>
  <si>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</si>
  <si>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</si>
  <si>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</si>
  <si>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</si>
  <si>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</si>
  <si>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</si>
  <si>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</si>
  <si>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</si>
  <si>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</si>
  <si>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</si>
  <si>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</si>
  <si>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</si>
  <si>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</si>
  <si>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</si>
  <si>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</si>
  <si>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</si>
  <si>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</si>
  <si>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</si>
  <si>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</si>
  <si>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</si>
  <si>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</si>
  <si>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</si>
  <si>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</si>
  <si>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</si>
  <si>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</si>
  <si>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</si>
  <si>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</si>
  <si>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</si>
  <si>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</si>
  <si>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</si>
  <si>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</si>
  <si>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</si>
  <si>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</si>
  <si>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</si>
  <si>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</si>
  <si>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</si>
  <si>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</si>
  <si>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</si>
  <si>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</si>
  <si>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</si>
  <si>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</si>
  <si>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</si>
  <si>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</si>
  <si>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</si>
  <si>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</si>
  <si>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</si>
  <si>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</si>
  <si>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</si>
  <si>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</si>
  <si>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</si>
  <si>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</si>
  <si>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</si>
  <si>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</si>
  <si>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</si>
  <si>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</si>
  <si>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</si>
  <si>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</si>
  <si>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</si>
  <si>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</si>
  <si>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</si>
  <si>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</si>
  <si>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</si>
  <si>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</si>
  <si>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</si>
  <si>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</si>
  <si>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</si>
  <si>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</si>
  <si>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</si>
  <si>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</si>
  <si>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</si>
  <si>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</si>
  <si>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</si>
  <si>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</si>
  <si>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</si>
  <si>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</si>
  <si>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</si>
  <si>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</si>
  <si>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</si>
  <si>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</si>
  <si>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</si>
  <si>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</si>
  <si>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</si>
  <si>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</si>
  <si>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</si>
  <si>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</si>
  <si>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</si>
  <si>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</si>
  <si>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</si>
  <si>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</si>
  <si>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</si>
  <si>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</si>
  <si>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</si>
  <si>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</si>
  <si>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</si>
  <si>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</si>
  <si>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</si>
  <si>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</si>
  <si>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</si>
  <si>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</si>
  <si>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</si>
  <si>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</si>
  <si>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</si>
  <si>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</si>
  <si>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</si>
  <si>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</si>
  <si>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</si>
  <si>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</si>
  <si>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</si>
  <si>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</si>
  <si>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</si>
  <si>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</si>
  <si>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</si>
  <si>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</si>
  <si>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</si>
  <si>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</si>
  <si>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</si>
  <si>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</si>
  <si>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</si>
  <si>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</si>
  <si>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</si>
  <si>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</si>
  <si>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</si>
  <si>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</si>
  <si>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</si>
  <si>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</si>
  <si>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</si>
  <si>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</si>
  <si>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</si>
  <si>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</si>
  <si>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</si>
  <si>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</si>
  <si>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</si>
  <si>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</si>
  <si>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</si>
  <si>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</si>
  <si>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</si>
  <si>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</si>
  <si>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</si>
  <si>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</si>
  <si>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</si>
  <si>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</si>
  <si>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</si>
  <si>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</si>
  <si>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</si>
  <si>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</si>
  <si>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</si>
  <si>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</si>
  <si>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</si>
  <si>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</si>
  <si>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</si>
  <si>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</si>
  <si>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</si>
  <si>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</si>
  <si>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</si>
  <si>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</si>
  <si>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</si>
  <si>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</si>
  <si>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</si>
  <si>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</si>
  <si>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</si>
  <si>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</si>
  <si>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</si>
  <si>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</si>
  <si>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</si>
  <si>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</si>
  <si>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</si>
  <si>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</si>
  <si>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</si>
  <si>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</si>
  <si>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</si>
  <si>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</si>
  <si>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</si>
  <si>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</si>
  <si>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</si>
  <si>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</si>
  <si>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</si>
  <si>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</si>
  <si>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</si>
  <si>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</si>
  <si>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</si>
  <si>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</si>
  <si>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</si>
  <si>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</si>
  <si>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</si>
  <si>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</si>
  <si>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</si>
  <si>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</si>
  <si>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</si>
  <si>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</si>
  <si>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</si>
  <si>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</si>
  <si>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</si>
  <si>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</si>
  <si>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</si>
  <si>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</si>
  <si>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</si>
  <si>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</si>
  <si>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</si>
  <si>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</si>
  <si>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</si>
  <si>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</si>
  <si>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</si>
  <si>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</si>
  <si>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</si>
  <si>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</si>
  <si>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</si>
  <si>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</si>
  <si>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</si>
  <si>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</si>
  <si>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</si>
  <si>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</si>
  <si>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</si>
  <si>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</si>
  <si>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</si>
  <si>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</si>
  <si>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</si>
  <si>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</si>
  <si>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</si>
  <si>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</si>
  <si>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</si>
  <si>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</si>
  <si>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</si>
  <si>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</si>
  <si>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</si>
  <si>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</si>
  <si>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</si>
  <si>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</si>
  <si>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</si>
  <si>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</si>
  <si>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</si>
  <si>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</si>
  <si>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</si>
  <si>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</si>
  <si>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</si>
  <si>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</si>
  <si>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</si>
  <si>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</si>
  <si>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</si>
  <si>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</si>
  <si>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</si>
  <si>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</si>
  <si>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</si>
  <si>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</si>
  <si>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</si>
  <si>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</si>
  <si>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</si>
  <si>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</si>
  <si>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</si>
  <si>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</si>
  <si>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</si>
  <si>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</si>
  <si>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</si>
  <si>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</si>
  <si>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</si>
  <si>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</si>
  <si>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</si>
  <si>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</si>
  <si>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</si>
  <si>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</si>
  <si>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</si>
  <si>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</si>
  <si>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</si>
  <si>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</si>
  <si>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</si>
  <si>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</si>
  <si>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</si>
  <si>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</si>
  <si>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</si>
  <si>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</si>
  <si>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</si>
  <si>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</si>
  <si>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</si>
  <si>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</si>
  <si>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</si>
  <si>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</si>
  <si>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</si>
  <si>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</si>
  <si>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</si>
  <si>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</si>
  <si>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</si>
  <si>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</si>
  <si>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</si>
  <si>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</si>
  <si>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</si>
  <si>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</si>
  <si>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</si>
  <si>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</si>
  <si>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</si>
  <si>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</si>
  <si>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</si>
  <si>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</si>
  <si>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</si>
  <si>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</si>
  <si>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</si>
  <si>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</si>
  <si>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</si>
  <si>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</si>
  <si>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</si>
  <si>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</si>
  <si>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</si>
  <si>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</si>
  <si>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</si>
  <si>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</si>
  <si>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</si>
  <si>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</si>
  <si>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</si>
  <si>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</si>
  <si>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</si>
  <si>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</si>
  <si>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</si>
  <si>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</si>
  <si>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</si>
  <si>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</si>
  <si>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</si>
  <si>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</si>
  <si>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</si>
  <si>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</si>
  <si>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</si>
  <si>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</si>
  <si>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</si>
  <si>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</si>
  <si>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</si>
  <si>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</si>
  <si>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</si>
  <si>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</si>
  <si>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</si>
  <si>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</si>
  <si>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</si>
  <si>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</si>
  <si>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</si>
  <si>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</si>
  <si>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</si>
  <si>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</si>
  <si>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</si>
  <si>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</si>
  <si>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</si>
  <si>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</si>
  <si>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</si>
  <si>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</si>
  <si>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</si>
  <si>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</si>
  <si>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</si>
  <si>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</si>
  <si>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</si>
  <si>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</si>
  <si>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</si>
  <si>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</si>
  <si>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</si>
  <si>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</si>
  <si>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</si>
  <si>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</si>
  <si>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</si>
  <si>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</si>
  <si>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</si>
  <si>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</si>
  <si>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</si>
  <si>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</si>
  <si>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</si>
  <si>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</si>
  <si>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</si>
  <si>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</si>
  <si>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</si>
  <si>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</si>
  <si>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</si>
  <si>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</si>
  <si>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</si>
  <si>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</si>
  <si>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</si>
  <si>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</si>
  <si>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</si>
  <si>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</si>
  <si>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</si>
  <si>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</si>
  <si>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</si>
  <si>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</si>
  <si>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</si>
  <si>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</si>
  <si>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</si>
  <si>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</si>
  <si>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</si>
  <si>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</si>
  <si>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</si>
  <si>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</si>
  <si>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</si>
  <si>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</si>
  <si>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</si>
  <si>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</si>
  <si>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</si>
  <si>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</si>
  <si>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</si>
  <si>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</si>
  <si>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</si>
  <si>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</si>
  <si>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</si>
  <si>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</si>
  <si>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</si>
  <si>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</si>
  <si>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</si>
  <si>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</si>
  <si>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</si>
  <si>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</si>
  <si>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</si>
  <si>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</si>
  <si>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</si>
  <si>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</si>
  <si>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</si>
  <si>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</si>
  <si>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</si>
  <si>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</si>
  <si>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</si>
  <si>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</si>
  <si>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</si>
  <si>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</si>
  <si>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</si>
  <si>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</si>
  <si>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</si>
  <si>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</si>
  <si>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</si>
  <si>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</si>
  <si>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</si>
  <si>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</si>
  <si>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</si>
  <si>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</si>
  <si>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</si>
  <si>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</si>
  <si>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</si>
  <si>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</si>
  <si>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</si>
  <si>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</si>
  <si>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</si>
  <si>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</si>
  <si>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</si>
  <si>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</si>
  <si>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</si>
  <si>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</si>
  <si>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</si>
  <si>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</si>
  <si>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</si>
  <si>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</si>
  <si>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</si>
  <si>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</si>
  <si>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</si>
  <si>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</si>
  <si>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</si>
  <si>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</si>
  <si>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</si>
  <si>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</si>
  <si>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</si>
  <si>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</si>
  <si>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</si>
  <si>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</si>
  <si>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</si>
  <si>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</si>
  <si>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</si>
  <si>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</si>
  <si>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</si>
  <si>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</si>
  <si>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</si>
  <si>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</si>
  <si>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</si>
  <si>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</si>
  <si>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</si>
  <si>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</si>
  <si>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</si>
  <si>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</si>
  <si>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</si>
  <si>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</si>
  <si>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</si>
  <si>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</si>
  <si>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</si>
  <si>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</si>
  <si>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</si>
  <si>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</si>
  <si>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</si>
  <si>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</si>
  <si>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</si>
  <si>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</si>
  <si>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</si>
  <si>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</si>
  <si>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</si>
  <si>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</si>
  <si>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</si>
  <si>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</si>
  <si>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</si>
  <si>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</si>
  <si>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</si>
  <si>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</si>
  <si>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</si>
  <si>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</si>
  <si>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</si>
  <si>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</si>
  <si>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</si>
  <si>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</si>
  <si>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</si>
  <si>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</si>
  <si>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</si>
  <si>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</si>
  <si>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</si>
  <si>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</si>
  <si>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</si>
  <si>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</si>
  <si>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</si>
  <si>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</si>
  <si>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</si>
  <si>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</si>
  <si>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</si>
  <si>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</si>
  <si>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</si>
  <si>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</si>
  <si>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</si>
  <si>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</si>
  <si>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</si>
  <si>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</si>
  <si>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</si>
  <si>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</si>
  <si>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</si>
  <si>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</si>
  <si>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</si>
  <si>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</si>
  <si>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</si>
  <si>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</si>
  <si>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</si>
  <si>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</si>
  <si>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</si>
  <si>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</si>
  <si>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</si>
  <si>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</si>
  <si>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</si>
  <si>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</si>
  <si>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</si>
  <si>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</si>
  <si>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</si>
  <si>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</si>
  <si>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</si>
  <si>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</si>
  <si>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</si>
  <si>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</si>
  <si>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</si>
  <si>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</si>
  <si>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</si>
  <si>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</si>
  <si>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</si>
  <si>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</si>
  <si>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</si>
  <si>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</si>
  <si>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</si>
  <si>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</si>
  <si>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</si>
  <si>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</si>
  <si>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</si>
  <si>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</si>
  <si>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</si>
  <si>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</si>
  <si>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</si>
  <si>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</si>
  <si>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</si>
  <si>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</si>
  <si>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</si>
  <si>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</si>
  <si>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</si>
  <si>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</si>
  <si>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</si>
  <si>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</si>
  <si>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</si>
  <si>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</si>
  <si>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</si>
  <si>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</si>
  <si>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</si>
  <si>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</si>
  <si>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</si>
  <si>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</si>
  <si>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</si>
  <si>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</si>
  <si>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</si>
  <si>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</si>
  <si>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</si>
  <si>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</si>
  <si>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</si>
  <si>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</si>
  <si>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</si>
  <si>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</si>
  <si>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</si>
  <si>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</si>
  <si>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</si>
  <si>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</si>
  <si>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</si>
  <si>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</si>
  <si>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</si>
  <si>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</si>
  <si>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</si>
  <si>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</si>
  <si>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</si>
  <si>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</si>
  <si>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</si>
  <si>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</si>
  <si>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</si>
  <si>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</si>
  <si>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</si>
  <si>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</si>
  <si>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</si>
  <si>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</si>
  <si>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</si>
  <si>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</si>
  <si>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</si>
  <si>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</si>
  <si>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</si>
  <si>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</si>
  <si>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</si>
  <si>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</si>
  <si>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</si>
  <si>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</si>
  <si>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</si>
  <si>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</si>
  <si>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</si>
  <si>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</si>
  <si>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</si>
  <si>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</si>
  <si>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</si>
  <si>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</si>
  <si>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</si>
  <si>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</si>
  <si>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</si>
  <si>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</si>
  <si>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</si>
  <si>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</si>
  <si>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</si>
  <si>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</si>
  <si>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</si>
  <si>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</si>
  <si>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</si>
  <si>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</si>
  <si>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</si>
  <si>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</si>
  <si>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</si>
  <si>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</si>
  <si>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</si>
  <si>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</si>
  <si>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</si>
  <si>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</si>
  <si>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</si>
  <si>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</si>
  <si>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</si>
  <si>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</si>
  <si>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</si>
  <si>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</si>
  <si>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</si>
  <si>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</si>
  <si>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</si>
  <si>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</si>
  <si>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</si>
  <si>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</si>
  <si>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</si>
  <si>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</si>
  <si>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</si>
  <si>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</si>
  <si>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</si>
  <si>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</si>
  <si>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</si>
  <si>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</si>
  <si>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</si>
  <si>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</si>
  <si>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</si>
  <si>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</si>
  <si>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</si>
  <si>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</si>
  <si>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</si>
  <si>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</si>
  <si>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</si>
  <si>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</si>
  <si>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</si>
  <si>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</si>
  <si>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</si>
  <si>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</si>
  <si>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</si>
  <si>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</si>
  <si>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</si>
  <si>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</si>
  <si>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</si>
  <si>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</si>
  <si>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</si>
  <si>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</si>
  <si>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</si>
  <si>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</si>
  <si>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</si>
  <si>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</si>
  <si>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</si>
  <si>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</si>
  <si>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</si>
  <si>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</si>
  <si>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</si>
  <si>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</si>
  <si>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</si>
  <si>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</si>
  <si>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</si>
  <si>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</si>
  <si>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</si>
  <si>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</si>
  <si>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</si>
  <si>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</si>
  <si>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</si>
  <si>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</si>
  <si>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</si>
  <si>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</si>
  <si>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</si>
  <si>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</si>
  <si>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</si>
  <si>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</si>
  <si>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</si>
  <si>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</si>
  <si>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</si>
  <si>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</si>
  <si>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</si>
  <si>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</si>
  <si>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</si>
  <si>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</si>
  <si>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</si>
  <si>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</si>
  <si>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</si>
  <si>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</si>
  <si>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</si>
  <si>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</si>
  <si>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</si>
  <si>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</si>
  <si>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</si>
  <si>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</si>
  <si>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</si>
  <si>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</si>
  <si>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</si>
  <si>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</si>
  <si>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</si>
  <si>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</si>
  <si>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</si>
  <si>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</si>
  <si>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</si>
  <si>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</si>
  <si>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</si>
  <si>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</si>
  <si>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</si>
  <si>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</si>
  <si>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</si>
  <si>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</si>
  <si>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</si>
  <si>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</si>
  <si>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</si>
  <si>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</si>
  <si>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</si>
  <si>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</si>
  <si>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</si>
  <si>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</si>
  <si>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</si>
  <si>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</si>
  <si>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</si>
  <si>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</si>
  <si>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</si>
  <si>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</si>
  <si>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</si>
  <si>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</si>
  <si>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</si>
  <si>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</si>
  <si>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</si>
  <si>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</si>
  <si>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</si>
  <si>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</si>
  <si>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</si>
  <si>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</si>
  <si>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</si>
  <si>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</si>
  <si>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</si>
  <si>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</si>
  <si>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</si>
  <si>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</si>
  <si>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</si>
  <si>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</si>
  <si>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</si>
  <si>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</si>
  <si>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</si>
  <si>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</si>
  <si>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</si>
  <si>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</si>
  <si>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</si>
  <si>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</si>
  <si>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</si>
  <si>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</si>
  <si>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</si>
  <si>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</si>
  <si>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</si>
  <si>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</si>
  <si>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</si>
  <si>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</si>
  <si>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</si>
  <si>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</si>
  <si>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</si>
  <si>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</si>
  <si>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</si>
  <si>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</si>
  <si>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</si>
  <si>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</si>
  <si>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</si>
  <si>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</si>
  <si>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</si>
  <si>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</si>
  <si>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</si>
  <si>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</si>
  <si>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</si>
  <si>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</si>
  <si>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</si>
  <si>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</si>
  <si>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</si>
  <si>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</si>
  <si>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</si>
  <si>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</si>
  <si>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</si>
  <si>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</si>
  <si>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</si>
  <si>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</si>
  <si>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</si>
  <si>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</si>
  <si>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</si>
  <si>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</si>
  <si>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</si>
  <si>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</si>
  <si>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</si>
  <si>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</si>
  <si>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</si>
  <si>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</si>
  <si>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</si>
  <si>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</si>
  <si>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</si>
  <si>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</si>
  <si>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</si>
  <si>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</si>
  <si>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</si>
  <si>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</si>
  <si>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</si>
  <si>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</si>
  <si>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</si>
  <si>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</si>
  <si>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</si>
  <si>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</si>
  <si>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</si>
  <si>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</si>
  <si>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</si>
  <si>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</si>
  <si>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</si>
  <si>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</si>
  <si>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</si>
  <si>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</si>
  <si>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</si>
  <si>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</si>
  <si>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</si>
  <si>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</si>
  <si>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</si>
  <si>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</si>
  <si>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</si>
  <si>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</si>
  <si>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</si>
  <si>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</si>
  <si>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</si>
  <si>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</si>
  <si>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</si>
  <si>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</si>
  <si>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</si>
  <si>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</si>
  <si>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</si>
  <si>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</si>
  <si>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</si>
  <si>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</si>
  <si>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</si>
  <si>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</si>
  <si>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</si>
  <si>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</si>
  <si>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</si>
  <si>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</si>
  <si>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</si>
  <si>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</si>
  <si>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</si>
  <si>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</si>
  <si>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</si>
  <si>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</si>
  <si>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</si>
  <si>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</si>
  <si>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</si>
  <si>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</si>
  <si>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</si>
  <si>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</si>
  <si>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</si>
  <si>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</si>
  <si>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</si>
  <si>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</si>
  <si>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</si>
  <si>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</si>
  <si>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</si>
  <si>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</si>
  <si>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</si>
  <si>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</si>
  <si>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</si>
  <si>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</si>
  <si>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</si>
  <si>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</si>
  <si>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</si>
  <si>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</si>
  <si>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</si>
  <si>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</si>
  <si>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</si>
  <si>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</si>
  <si>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</si>
  <si>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</si>
  <si>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</si>
  <si>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</si>
  <si>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</si>
  <si>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</si>
  <si>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</si>
  <si>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</si>
  <si>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</si>
  <si>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</si>
  <si>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</si>
  <si>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</si>
  <si>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</si>
  <si>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</si>
  <si>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</si>
  <si>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</si>
  <si>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</si>
  <si>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</si>
  <si>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</si>
  <si>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</si>
  <si>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</si>
  <si>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</si>
  <si>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</si>
  <si>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</si>
  <si>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</si>
  <si>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</si>
  <si>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</si>
  <si>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</si>
  <si>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</si>
  <si>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</si>
  <si>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</si>
  <si>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</si>
  <si>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</si>
  <si>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</si>
  <si>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</si>
  <si>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</si>
  <si>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</si>
  <si>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</si>
  <si>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</si>
  <si>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</si>
  <si>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</si>
  <si>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</si>
  <si>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</si>
  <si>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</si>
  <si>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</si>
  <si>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</si>
  <si>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</si>
  <si>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</si>
  <si>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</si>
  <si>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</si>
  <si>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</si>
  <si>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</si>
  <si>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</si>
  <si>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</si>
  <si>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</si>
  <si>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</si>
  <si>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</si>
  <si>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</si>
  <si>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</si>
  <si>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</si>
  <si>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</si>
  <si>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</si>
  <si>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</si>
  <si>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</si>
  <si>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</si>
  <si>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</si>
  <si>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</si>
  <si>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</si>
  <si>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</si>
  <si>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</si>
  <si>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</si>
  <si>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</si>
  <si>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</si>
  <si>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</si>
  <si>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</si>
  <si>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</si>
  <si>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</si>
  <si>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</si>
  <si>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</si>
  <si>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</si>
  <si>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</si>
  <si>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</si>
  <si>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</si>
  <si>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</si>
  <si>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</si>
  <si>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</si>
  <si>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</si>
  <si>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</si>
  <si>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</si>
  <si>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</si>
  <si>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</si>
  <si>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</si>
  <si>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</si>
  <si>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</si>
  <si>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</si>
  <si>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</si>
  <si>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</si>
  <si>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</si>
  <si>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</si>
  <si>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</si>
  <si>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</si>
  <si>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</si>
  <si>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</si>
  <si>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</si>
  <si>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</si>
  <si>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</si>
  <si>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</si>
  <si>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</si>
  <si>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</si>
  <si>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</si>
  <si>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</si>
  <si>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</si>
  <si>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</si>
  <si>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</si>
  <si>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</si>
  <si>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</si>
  <si>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</si>
  <si>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</si>
  <si>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</si>
  <si>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</si>
  <si>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</si>
  <si>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</si>
  <si>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</si>
  <si>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</si>
  <si>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</si>
  <si>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</si>
  <si>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</si>
  <si>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</si>
  <si>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</si>
  <si>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</si>
  <si>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</si>
  <si>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</si>
  <si>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</si>
  <si>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</si>
  <si>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</si>
  <si>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</si>
  <si>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</si>
  <si>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</si>
  <si>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</si>
  <si>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</si>
  <si>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</si>
  <si>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</si>
  <si>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</si>
  <si>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</si>
  <si>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</si>
  <si>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</si>
  <si>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</si>
  <si>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</si>
  <si>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</si>
  <si>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</si>
  <si>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</si>
  <si>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</si>
  <si>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</si>
  <si>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</si>
  <si>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</si>
  <si>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</si>
  <si>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</si>
  <si>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</si>
  <si>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</si>
  <si>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</si>
  <si>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</si>
  <si>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</si>
  <si>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</si>
  <si>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</si>
  <si>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</si>
  <si>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</si>
  <si>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</si>
  <si>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</si>
  <si>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</si>
  <si>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</si>
  <si>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</si>
  <si>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</si>
  <si>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</si>
  <si>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</si>
  <si>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</si>
  <si>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</si>
  <si>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</si>
  <si>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</si>
  <si>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</si>
  <si>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</si>
  <si>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</si>
  <si>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</si>
  <si>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</si>
  <si>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</si>
  <si>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</si>
  <si>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</si>
  <si>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</si>
  <si>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</si>
  <si>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</si>
  <si>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</si>
  <si>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</si>
  <si>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</si>
  <si>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</si>
  <si>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</si>
  <si>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</si>
  <si>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</si>
  <si>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</si>
  <si>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</si>
  <si>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</si>
  <si>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</si>
  <si>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</si>
  <si>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</si>
  <si>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</si>
  <si>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</si>
  <si>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</si>
  <si>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</si>
  <si>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</si>
  <si>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</si>
  <si>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</si>
  <si>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</si>
  <si>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</si>
  <si>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</si>
  <si>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</si>
  <si>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</si>
  <si>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</si>
  <si>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</si>
  <si>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</si>
  <si>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</si>
  <si>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</si>
  <si>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</si>
  <si>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</si>
  <si>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</si>
  <si>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</si>
  <si>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</si>
  <si>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</si>
  <si>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</si>
  <si>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</si>
  <si>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</si>
  <si>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</si>
  <si>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</si>
  <si>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</si>
  <si>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</si>
  <si>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</si>
  <si>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</si>
  <si>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</si>
  <si>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</si>
  <si>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</si>
  <si>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</si>
  <si>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</si>
  <si>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</si>
  <si>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</si>
  <si>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</si>
  <si>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</si>
  <si>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</si>
  <si>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</si>
  <si>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</si>
  <si>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</si>
  <si>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</si>
  <si>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</si>
  <si>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</si>
  <si>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</si>
  <si>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</si>
  <si>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</si>
  <si>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</si>
  <si>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</si>
  <si>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</si>
  <si>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</si>
  <si>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</si>
  <si>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</si>
  <si>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</si>
  <si>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</si>
  <si>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</si>
  <si>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</si>
  <si>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</si>
  <si>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</si>
  <si>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</si>
  <si>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</si>
  <si>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</si>
  <si>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</si>
  <si>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</si>
  <si>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</si>
  <si>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</si>
  <si>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</si>
  <si>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</si>
  <si>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</si>
  <si>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</si>
  <si>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</si>
  <si>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</si>
  <si>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</si>
  <si>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</si>
  <si>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</si>
  <si>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</si>
  <si>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</si>
  <si>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</si>
  <si>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</si>
  <si>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</si>
  <si>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</si>
  <si>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</si>
  <si>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</si>
  <si>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</si>
  <si>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</si>
  <si>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</si>
  <si>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</si>
  <si>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</si>
  <si>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</si>
  <si>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</si>
  <si>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</si>
  <si>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</si>
  <si>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</si>
  <si>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</si>
  <si>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</si>
  <si>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</si>
  <si>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</si>
  <si>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</si>
  <si>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</si>
  <si>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</si>
  <si>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</si>
  <si>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</si>
  <si>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</si>
  <si>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</si>
  <si>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</si>
  <si>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</si>
  <si>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</si>
  <si>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</si>
  <si>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</si>
  <si>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</si>
  <si>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</si>
  <si>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</si>
  <si>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</si>
  <si>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</si>
  <si>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</si>
  <si>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</si>
  <si>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</si>
  <si>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</si>
  <si>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</si>
  <si>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</si>
  <si>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</si>
  <si>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</si>
  <si>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</si>
  <si>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</si>
  <si>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</si>
  <si>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</si>
  <si>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</si>
  <si>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</si>
  <si>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</si>
  <si>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</si>
  <si>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</si>
  <si>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</si>
  <si>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</si>
  <si>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</si>
  <si>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</si>
  <si>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</si>
  <si>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</si>
  <si>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</si>
  <si>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</si>
  <si>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</si>
  <si>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</si>
  <si>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</si>
  <si>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</si>
  <si>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</si>
  <si>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</si>
  <si>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</si>
  <si>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</si>
  <si>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</si>
  <si>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</si>
  <si>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</si>
  <si>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</si>
  <si>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</si>
  <si>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</si>
  <si>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</si>
  <si>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</si>
  <si>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</si>
  <si>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</si>
  <si>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</si>
  <si>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</si>
  <si>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</si>
  <si>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</si>
  <si>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</si>
  <si>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</si>
  <si>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</si>
  <si>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</si>
  <si>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</si>
  <si>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</si>
  <si>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</si>
  <si>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</si>
  <si>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</si>
  <si>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</si>
  <si>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</si>
  <si>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</si>
  <si>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</si>
  <si>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</si>
  <si>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</si>
  <si>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</si>
  <si>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</si>
  <si>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</si>
  <si>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</si>
  <si>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</si>
  <si>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</si>
  <si>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</si>
  <si>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</si>
  <si>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</si>
  <si>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</si>
  <si>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</si>
  <si>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</si>
  <si>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</si>
  <si>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</si>
  <si>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</si>
  <si>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</si>
  <si>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</si>
  <si>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</si>
  <si>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</si>
  <si>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</si>
  <si>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</si>
  <si>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</si>
  <si>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</si>
  <si>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</si>
  <si>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</si>
  <si>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</si>
  <si>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</si>
  <si>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</si>
  <si>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</si>
  <si>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</si>
  <si>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</si>
  <si>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</si>
  <si>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</si>
  <si>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</si>
  <si>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</si>
  <si>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</si>
  <si>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</si>
  <si>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</si>
  <si>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</si>
  <si>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</si>
  <si>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</si>
  <si>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</si>
  <si>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</si>
  <si>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</si>
  <si>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</si>
  <si>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</si>
  <si>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</si>
  <si>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</si>
  <si>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</si>
  <si>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</si>
  <si>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</si>
  <si>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</si>
  <si>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</si>
  <si>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</si>
  <si>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</si>
  <si>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</si>
  <si>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</si>
  <si>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</si>
  <si>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</si>
  <si>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</si>
  <si>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</si>
  <si>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</si>
  <si>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</si>
  <si>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</si>
  <si>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</si>
  <si>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</si>
  <si>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</si>
  <si>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</si>
  <si>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</si>
  <si>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</si>
  <si>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</si>
  <si>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</si>
  <si>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</si>
  <si>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</si>
  <si>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</si>
  <si>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</si>
  <si>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</si>
  <si>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</si>
  <si>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</si>
  <si>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</si>
  <si>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</si>
  <si>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</si>
  <si>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</si>
  <si>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</si>
  <si>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</si>
  <si>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</si>
  <si>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</si>
  <si>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</si>
  <si>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</si>
  <si>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</si>
  <si>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</si>
  <si>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</si>
  <si>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</si>
  <si>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</si>
  <si>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</si>
  <si>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</si>
  <si>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</si>
  <si>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</si>
  <si>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</si>
  <si>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</si>
  <si>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</si>
  <si>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</si>
  <si>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</si>
  <si>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</si>
  <si>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</si>
  <si>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</si>
  <si>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</si>
  <si>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</si>
  <si>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</si>
  <si>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</si>
  <si>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</si>
  <si>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</si>
  <si>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</si>
  <si>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</si>
  <si>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</si>
  <si>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</si>
  <si>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</si>
  <si>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</si>
  <si>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</si>
  <si>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</si>
  <si>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</si>
  <si>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</si>
  <si>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</si>
  <si>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</si>
  <si>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</si>
  <si>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</si>
  <si>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</si>
  <si>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</si>
  <si>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</si>
  <si>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</si>
  <si>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</si>
  <si>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</si>
  <si>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</si>
  <si>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</si>
  <si>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</si>
  <si>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</si>
  <si>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</si>
  <si>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</si>
  <si>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</si>
  <si>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</si>
  <si>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</si>
  <si>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</si>
  <si>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</si>
  <si>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</si>
  <si>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</si>
  <si>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</si>
  <si>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</si>
  <si>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</si>
  <si>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</si>
  <si>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</si>
  <si>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</si>
  <si>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</si>
  <si>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</si>
  <si>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</si>
  <si>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</si>
  <si>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</si>
  <si>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</si>
  <si>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</si>
  <si>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</si>
  <si>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</si>
  <si>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</si>
  <si>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</si>
  <si>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</si>
  <si>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</si>
  <si>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</si>
  <si>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</si>
  <si>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</si>
  <si>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</si>
  <si>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</si>
  <si>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</si>
  <si>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</si>
  <si>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</si>
  <si>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</si>
  <si>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</si>
  <si>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</si>
  <si>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</si>
  <si>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</si>
  <si>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</si>
  <si>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</si>
  <si>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</si>
  <si>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</si>
  <si>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</si>
  <si>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</si>
  <si>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</si>
  <si>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</si>
  <si>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</si>
  <si>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</si>
  <si>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</si>
  <si>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</si>
  <si>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</si>
  <si>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</si>
  <si>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</si>
  <si>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</si>
  <si>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</si>
  <si>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</si>
  <si>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</si>
  <si>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</si>
  <si>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</si>
  <si>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</si>
  <si>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</si>
  <si>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</si>
  <si>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</si>
  <si>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</si>
  <si>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</si>
  <si>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</si>
  <si>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</si>
  <si>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</si>
  <si>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</si>
  <si>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</si>
  <si>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</si>
  <si>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</si>
  <si>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</si>
  <si>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</si>
  <si>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</si>
  <si>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</si>
  <si>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</si>
  <si>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</si>
  <si>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</si>
  <si>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</si>
  <si>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</si>
  <si>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</si>
  <si>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</si>
  <si>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</si>
  <si>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</si>
  <si>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</si>
  <si>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</si>
  <si>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</si>
  <si>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</si>
  <si>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</si>
  <si>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</si>
  <si>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</si>
  <si>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</si>
  <si>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</si>
  <si>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</si>
  <si>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</si>
  <si>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</si>
  <si>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</si>
  <si>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</si>
  <si>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</si>
  <si>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</si>
  <si>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</si>
  <si>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</si>
  <si>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</si>
  <si>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</si>
  <si>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</si>
  <si>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</si>
  <si>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</si>
  <si>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</si>
  <si>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</si>
  <si>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</si>
  <si>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</si>
  <si>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</si>
  <si>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</si>
  <si>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</si>
  <si>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</si>
  <si>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</si>
  <si>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</si>
  <si>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</si>
  <si>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</si>
  <si>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</si>
  <si>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</si>
  <si>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</si>
  <si>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</si>
  <si>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</si>
  <si>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</si>
  <si>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</si>
  <si>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</si>
  <si>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</si>
  <si>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</si>
  <si>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</si>
  <si>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</si>
  <si>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</si>
  <si>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</si>
  <si>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</si>
  <si>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</si>
  <si>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</si>
  <si>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</si>
  <si>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</si>
  <si>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</si>
  <si>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</si>
  <si>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</si>
  <si>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</si>
  <si>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</si>
  <si>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</si>
  <si>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</si>
  <si>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</si>
  <si>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</si>
  <si>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</si>
  <si>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</si>
  <si>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</si>
  <si>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</si>
  <si>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</si>
  <si>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</si>
  <si>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</si>
  <si>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</si>
  <si>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</si>
  <si>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</si>
  <si>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</si>
  <si>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</si>
  <si>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</si>
  <si>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</si>
  <si>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</si>
  <si>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</si>
  <si>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</si>
  <si>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</si>
  <si>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</si>
  <si>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</si>
  <si>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</si>
  <si>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</si>
  <si>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</si>
  <si>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</si>
  <si>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</si>
  <si>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</si>
  <si>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</si>
  <si>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</si>
  <si>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</si>
  <si>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</si>
  <si>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</si>
  <si>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</si>
  <si>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</si>
  <si>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</si>
  <si>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</si>
  <si>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</si>
  <si>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</si>
  <si>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</si>
  <si>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</si>
  <si>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</si>
  <si>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</si>
  <si>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</si>
  <si>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</si>
  <si>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</si>
  <si>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</si>
  <si>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</si>
  <si>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</si>
  <si>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</si>
  <si>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</si>
  <si>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</si>
  <si>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</si>
  <si>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</si>
  <si>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</si>
  <si>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</si>
  <si>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</si>
  <si>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</si>
  <si>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</si>
  <si>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</si>
  <si>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</si>
  <si>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</si>
  <si>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</si>
  <si>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</si>
  <si>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</si>
  <si>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</si>
  <si>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</si>
  <si>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</si>
  <si>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</si>
  <si>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</si>
  <si>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</si>
  <si>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</si>
  <si>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</si>
  <si>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</si>
  <si>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</si>
  <si>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</si>
  <si>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</si>
  <si>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</si>
  <si>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</si>
  <si>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</si>
  <si>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</si>
  <si>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</si>
  <si>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</si>
  <si>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</si>
  <si>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</si>
  <si>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</si>
  <si>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</si>
  <si>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</si>
  <si>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</si>
  <si>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</si>
  <si>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</si>
  <si>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</si>
  <si>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</si>
  <si>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</si>
  <si>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</si>
  <si>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</si>
  <si>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</si>
  <si>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</si>
  <si>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</si>
  <si>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</si>
  <si>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</si>
  <si>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</si>
  <si>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</si>
  <si>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</si>
  <si>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</si>
  <si>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</si>
  <si>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</si>
  <si>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</si>
  <si>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</si>
  <si>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</si>
  <si>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</si>
  <si>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</si>
  <si>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</si>
  <si>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</si>
  <si>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</si>
  <si>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</si>
  <si>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</si>
  <si>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</si>
  <si>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</si>
  <si>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</si>
  <si>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</si>
  <si>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</si>
  <si>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</si>
  <si>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</si>
  <si>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</si>
  <si>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</si>
  <si>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</si>
  <si>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</si>
  <si>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</si>
  <si>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</si>
  <si>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</si>
  <si>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</si>
  <si>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</si>
  <si>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</si>
  <si>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</si>
  <si>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</si>
  <si>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</si>
  <si>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</si>
  <si>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</si>
  <si>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</si>
  <si>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</si>
  <si>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</si>
  <si>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</si>
  <si>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</si>
  <si>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</si>
  <si>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</si>
  <si>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</si>
  <si>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</si>
  <si>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</si>
  <si>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</si>
  <si>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</si>
  <si>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</si>
  <si>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</si>
  <si>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</si>
  <si>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</si>
  <si>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</si>
  <si>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</si>
  <si>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</si>
  <si>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</si>
  <si>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</si>
  <si>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</si>
  <si>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</si>
  <si>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</si>
  <si>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</si>
  <si>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</si>
  <si>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</si>
  <si>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</si>
  <si>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</si>
  <si>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</si>
  <si>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</si>
  <si>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</si>
  <si>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</si>
  <si>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</si>
  <si>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</si>
  <si>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</si>
  <si>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</si>
  <si>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</si>
  <si>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</si>
  <si>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</si>
  <si>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</si>
  <si>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</si>
  <si>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</si>
  <si>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</si>
  <si>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</si>
  <si>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</si>
  <si>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</si>
  <si>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</si>
  <si>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</si>
  <si>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</si>
  <si>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</si>
  <si>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</si>
  <si>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</si>
  <si>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</si>
  <si>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</si>
  <si>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</si>
  <si>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</si>
  <si>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</si>
  <si>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</si>
  <si>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</si>
  <si>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</si>
  <si>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</si>
  <si>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</si>
  <si>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</si>
  <si>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</si>
  <si>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</si>
  <si>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</si>
  <si>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</si>
  <si>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</si>
  <si>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</si>
  <si>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</si>
  <si>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</si>
  <si>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</si>
  <si>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</si>
  <si>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</si>
  <si>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</si>
  <si>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</si>
  <si>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</si>
  <si>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</si>
  <si>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</si>
  <si>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</si>
  <si>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</si>
  <si>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</si>
  <si>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</si>
  <si>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</si>
  <si>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</si>
  <si>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</si>
  <si>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</si>
  <si>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</si>
  <si>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</si>
  <si>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</si>
  <si>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</si>
  <si>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</si>
  <si>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</si>
  <si>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</si>
  <si>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</si>
  <si>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</si>
  <si>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</si>
  <si>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</si>
  <si>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</si>
  <si>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</si>
  <si>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</si>
  <si>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</si>
  <si>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</si>
  <si>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</si>
  <si>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</si>
  <si>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</si>
  <si>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</si>
  <si>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</si>
  <si>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</si>
  <si>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</si>
  <si>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</si>
  <si>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</si>
  <si>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</si>
  <si>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</si>
  <si>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</si>
  <si>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</si>
  <si>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</si>
  <si>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</si>
  <si>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</si>
  <si>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</si>
  <si>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</si>
  <si>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</si>
  <si>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</si>
  <si>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</si>
  <si>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</si>
  <si>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</si>
  <si>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</si>
  <si>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</si>
  <si>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</si>
  <si>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</si>
  <si>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</si>
  <si>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</si>
  <si>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</si>
  <si>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</si>
  <si>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</si>
  <si>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</si>
  <si>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</si>
  <si>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</si>
  <si>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</si>
  <si>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</si>
  <si>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</si>
  <si>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</si>
  <si>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</si>
  <si>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</si>
  <si>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</si>
  <si>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</si>
  <si>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</si>
  <si>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</si>
  <si>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</si>
  <si>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</si>
  <si>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</si>
  <si>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</si>
  <si>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</si>
  <si>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</si>
  <si>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</si>
  <si>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</si>
  <si>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</si>
  <si>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</si>
  <si>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</si>
  <si>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</si>
  <si>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</si>
  <si>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</si>
  <si>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</si>
  <si>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</si>
  <si>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</si>
  <si>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</si>
  <si>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</si>
  <si>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</si>
  <si>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</si>
  <si>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</si>
  <si>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</si>
  <si>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</si>
  <si>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</si>
  <si>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</si>
  <si>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</si>
  <si>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</si>
  <si>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</si>
  <si>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</si>
  <si>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</si>
  <si>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</si>
  <si>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</si>
  <si>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</si>
  <si>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</si>
  <si>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</si>
  <si>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</si>
  <si>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</si>
  <si>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</si>
  <si>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</si>
  <si>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</si>
  <si>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</si>
  <si>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</si>
  <si>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</si>
  <si>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</si>
  <si>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</si>
  <si>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</si>
  <si>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</si>
  <si>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</si>
  <si>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</si>
  <si>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</si>
  <si>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</si>
  <si>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</si>
  <si>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</si>
  <si>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</si>
  <si>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</si>
  <si>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</si>
  <si>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</si>
  <si>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</si>
  <si>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</si>
  <si>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</si>
  <si>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</si>
  <si>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</si>
  <si>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</si>
  <si>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</si>
  <si>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</si>
  <si>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</si>
  <si>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</si>
  <si>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</si>
  <si>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</si>
  <si>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</si>
  <si>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</si>
  <si>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</si>
  <si>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</si>
  <si>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</si>
  <si>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</si>
  <si>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</si>
  <si>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</si>
  <si>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</si>
  <si>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</si>
  <si>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</si>
  <si>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</si>
  <si>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</si>
  <si>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</si>
  <si>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</si>
  <si>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</si>
  <si>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</si>
  <si>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</si>
  <si>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</si>
  <si>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</si>
  <si>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</si>
  <si>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</si>
  <si>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</si>
  <si>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</si>
  <si>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</si>
  <si>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</si>
  <si>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</si>
  <si>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</si>
  <si>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</si>
  <si>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</si>
  <si>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</si>
  <si>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</si>
  <si>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</si>
  <si>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</si>
  <si>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</si>
  <si>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</si>
  <si>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</si>
  <si>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</si>
  <si>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</si>
  <si>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</si>
  <si>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</si>
  <si>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</si>
  <si>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</si>
  <si>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</si>
  <si>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</si>
  <si>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</si>
  <si>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</si>
  <si>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</si>
  <si>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</si>
  <si>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</si>
  <si>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</si>
  <si>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</si>
  <si>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</si>
  <si>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</si>
  <si>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</si>
  <si>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</si>
  <si>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</si>
  <si>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</si>
  <si>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</si>
  <si>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</si>
  <si>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</si>
  <si>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</si>
  <si>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</si>
  <si>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</si>
  <si>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</si>
  <si>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</si>
  <si>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</si>
  <si>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</si>
  <si>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</si>
  <si>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</si>
  <si>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</si>
  <si>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</si>
  <si>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</si>
  <si>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</si>
  <si>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</si>
  <si>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</si>
  <si>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</si>
  <si>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</si>
  <si>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</si>
  <si>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</si>
  <si>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</si>
  <si>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</si>
  <si>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</si>
  <si>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</si>
  <si>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</si>
  <si>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</si>
  <si>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</si>
  <si>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</si>
  <si>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</si>
  <si>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</si>
  <si>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</si>
  <si>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</si>
  <si>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</si>
  <si>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</si>
  <si>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</si>
  <si>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</si>
  <si>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</si>
  <si>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</si>
  <si>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</si>
  <si>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</si>
  <si>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</si>
  <si>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</si>
  <si>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</si>
  <si>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</si>
  <si>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</si>
  <si>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</si>
  <si>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</si>
  <si>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</si>
  <si>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</si>
  <si>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</si>
  <si>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</si>
  <si>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</si>
  <si>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</si>
  <si>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</si>
  <si>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</si>
  <si>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</si>
  <si>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</si>
  <si>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</si>
  <si>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</si>
  <si>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</si>
  <si>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</si>
  <si>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</si>
  <si>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</si>
  <si>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</si>
  <si>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</si>
  <si>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</si>
  <si>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</si>
  <si>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</si>
  <si>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</si>
  <si>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</si>
  <si>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</si>
  <si>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</si>
  <si>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</si>
  <si>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</si>
  <si>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</si>
  <si>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</si>
  <si>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</si>
  <si>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</si>
  <si>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</si>
  <si>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</si>
  <si>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</si>
  <si>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</si>
  <si>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</si>
  <si>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</si>
  <si>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</si>
  <si>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</si>
  <si>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</si>
  <si>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</si>
  <si>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</si>
  <si>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</si>
  <si>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</si>
  <si>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</si>
  <si>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</si>
  <si>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</si>
  <si>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</si>
  <si>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</si>
  <si>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</si>
  <si>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</si>
  <si>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</si>
  <si>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</si>
  <si>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</si>
  <si>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</si>
  <si>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</si>
  <si>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</si>
  <si>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</si>
  <si>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</si>
  <si>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</si>
  <si>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</si>
  <si>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</si>
  <si>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</si>
  <si>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</si>
  <si>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</si>
  <si>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</si>
  <si>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</si>
  <si>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</si>
  <si>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</si>
  <si>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</si>
  <si>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</si>
  <si>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</si>
  <si>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</si>
  <si>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</si>
  <si>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</si>
  <si>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</si>
  <si>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</si>
  <si>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</si>
  <si>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</si>
  <si>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</si>
  <si>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</si>
  <si>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</si>
  <si>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</si>
  <si>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</si>
  <si>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</si>
  <si>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</si>
  <si>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</si>
  <si>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</si>
  <si>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</si>
  <si>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</si>
  <si>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</si>
  <si>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</si>
  <si>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</si>
  <si>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</si>
  <si>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</si>
  <si>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</si>
  <si>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</si>
  <si>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</si>
  <si>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</si>
  <si>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</si>
  <si>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</si>
  <si>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</si>
  <si>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</si>
  <si>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</si>
  <si>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</si>
  <si>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</si>
  <si>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</si>
  <si>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</si>
  <si>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</si>
  <si>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</si>
  <si>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</si>
  <si>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</si>
  <si>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</si>
  <si>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</si>
  <si>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</si>
  <si>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</si>
  <si>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</si>
  <si>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</si>
  <si>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</si>
  <si>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</si>
  <si>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</si>
  <si>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</si>
  <si>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</si>
  <si>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</si>
  <si>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</si>
  <si>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</si>
  <si>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</si>
  <si>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</si>
  <si>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</si>
  <si>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</si>
  <si>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</si>
  <si>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</si>
  <si>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</si>
  <si>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</si>
  <si>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</si>
  <si>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</si>
  <si>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</si>
  <si>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</si>
  <si>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</si>
  <si>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</si>
  <si>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</si>
  <si>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</si>
  <si>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</si>
  <si>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</si>
  <si>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</si>
  <si>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</si>
  <si>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</si>
  <si>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</si>
  <si>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</si>
  <si>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</si>
  <si>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</si>
  <si>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</si>
  <si>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</si>
  <si>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</si>
  <si>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</si>
  <si>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</si>
  <si>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</si>
  <si>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</si>
  <si>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</si>
  <si>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</si>
  <si>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</si>
  <si>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</si>
  <si>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</si>
  <si>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</si>
  <si>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</si>
  <si>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</si>
  <si>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</si>
  <si>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</si>
  <si>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</si>
  <si>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</si>
  <si>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</si>
  <si>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</si>
  <si>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</si>
  <si>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</si>
  <si>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</si>
  <si>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</si>
  <si>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</si>
  <si>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</si>
  <si>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</si>
  <si>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</si>
  <si>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</si>
  <si>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</si>
  <si>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</si>
  <si>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</si>
  <si>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</si>
  <si>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</si>
  <si>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</si>
  <si>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</si>
  <si>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</si>
  <si>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</si>
  <si>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</si>
  <si>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</si>
  <si>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</si>
  <si>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</si>
  <si>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</si>
  <si>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</si>
  <si>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</si>
  <si>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</si>
  <si>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</si>
  <si>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</si>
  <si>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</si>
  <si>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</si>
  <si>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</si>
  <si>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</si>
  <si>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</si>
  <si>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</si>
  <si>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</si>
  <si>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</si>
  <si>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</si>
  <si>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</si>
  <si>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</si>
  <si>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</si>
  <si>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</si>
  <si>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</si>
  <si>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</si>
  <si>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</si>
  <si>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</si>
  <si>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</si>
  <si>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</si>
  <si>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</si>
  <si>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</si>
  <si>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</si>
  <si>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</si>
  <si>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</si>
  <si>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</si>
  <si>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</si>
  <si>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</si>
  <si>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</si>
  <si>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</si>
  <si>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</si>
  <si>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</si>
  <si>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</si>
  <si>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</si>
  <si>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</si>
  <si>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</si>
  <si>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</si>
  <si>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</si>
  <si>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</si>
  <si>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</si>
  <si>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</si>
  <si>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</si>
  <si>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</si>
  <si>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</si>
  <si>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</si>
  <si>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</si>
  <si>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</si>
  <si>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</si>
  <si>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</si>
  <si>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</si>
  <si>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</si>
  <si>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</si>
  <si>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</si>
  <si>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</si>
  <si>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</si>
  <si>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</si>
  <si>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</si>
  <si>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</si>
  <si>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</si>
  <si>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</si>
  <si>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</si>
  <si>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</si>
  <si>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</si>
  <si>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</si>
  <si>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</si>
  <si>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</si>
  <si>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</si>
  <si>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</si>
  <si>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</si>
  <si>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</si>
  <si>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</si>
  <si>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</si>
  <si>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</si>
  <si>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</si>
  <si>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</si>
  <si>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</si>
  <si>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</si>
  <si>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</si>
  <si>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</si>
  <si>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</si>
  <si>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</si>
  <si>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</si>
  <si>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</si>
  <si>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</si>
  <si>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</si>
  <si>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</si>
  <si>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</si>
  <si>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</si>
  <si>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</si>
  <si>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</si>
  <si>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</si>
  <si>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</si>
  <si>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</si>
  <si>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</si>
  <si>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</si>
  <si>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</si>
  <si>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</si>
  <si>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</si>
  <si>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</si>
  <si>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</si>
  <si>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</si>
  <si>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</si>
  <si>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</si>
  <si>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</si>
  <si>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</si>
  <si>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</si>
  <si>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</si>
  <si>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</si>
  <si>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</si>
  <si>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</si>
  <si>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</si>
  <si>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</si>
  <si>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</si>
  <si>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</si>
  <si>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</si>
  <si>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</si>
  <si>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</si>
  <si>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</si>
  <si>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</si>
  <si>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</si>
  <si>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</si>
  <si>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</si>
  <si>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</si>
  <si>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</si>
  <si>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</si>
  <si>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</si>
  <si>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</si>
  <si>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</si>
  <si>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</si>
  <si>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</si>
  <si>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</si>
  <si>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</si>
  <si>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</si>
  <si>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</si>
  <si>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</si>
  <si>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</si>
  <si>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</si>
  <si>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</si>
  <si>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</si>
  <si>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</si>
  <si>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</si>
  <si>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</si>
  <si>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</si>
  <si>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</si>
  <si>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</si>
  <si>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</si>
  <si>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</si>
  <si>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</si>
  <si>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</si>
  <si>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</si>
  <si>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</si>
  <si>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</si>
  <si>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</si>
  <si>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</si>
  <si>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</si>
  <si>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</si>
  <si>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</si>
  <si>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</si>
  <si>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</si>
  <si>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</si>
  <si>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</si>
  <si>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</si>
  <si>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</si>
  <si>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</si>
  <si>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</si>
  <si>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</si>
  <si>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</si>
  <si>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</si>
  <si>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</si>
  <si>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</si>
  <si>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</si>
  <si>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</si>
  <si>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</si>
  <si>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</si>
  <si>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</si>
  <si>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</si>
  <si>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</si>
  <si>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</si>
  <si>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</si>
  <si>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</si>
  <si>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</si>
  <si>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</si>
  <si>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</si>
  <si>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</si>
  <si>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</si>
  <si>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</si>
  <si>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</si>
  <si>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</si>
  <si>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</si>
  <si>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</si>
  <si>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</si>
  <si>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</si>
  <si>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</si>
  <si>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</si>
  <si>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</si>
  <si>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</si>
  <si>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</si>
  <si>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</si>
  <si>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</si>
  <si>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</si>
  <si>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</si>
  <si>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</si>
  <si>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</si>
  <si>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</si>
  <si>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</si>
  <si>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</si>
  <si>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</si>
  <si>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</si>
  <si>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</si>
  <si>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</si>
  <si>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</si>
  <si>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</si>
  <si>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</si>
  <si>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</si>
  <si>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</si>
  <si>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</si>
  <si>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</si>
  <si>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</si>
  <si>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</si>
  <si>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</si>
  <si>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</si>
  <si>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</si>
  <si>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</si>
  <si>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</si>
  <si>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</si>
  <si>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</si>
  <si>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</si>
  <si>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</si>
  <si>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</si>
  <si>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</si>
  <si>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</si>
  <si>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</si>
  <si>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</si>
  <si>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</si>
  <si>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</si>
  <si>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</si>
  <si>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</si>
  <si>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</si>
  <si>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</si>
  <si>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</si>
  <si>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</si>
  <si>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</si>
  <si>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</si>
  <si>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</si>
  <si>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</si>
  <si>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</si>
  <si>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</si>
  <si>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</si>
  <si>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</si>
  <si>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</si>
  <si>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</si>
  <si>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</si>
  <si>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</si>
  <si>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</si>
  <si>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</si>
  <si>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</si>
  <si>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</si>
  <si>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</si>
  <si>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</si>
  <si>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</si>
  <si>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</si>
  <si>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</si>
  <si>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</si>
  <si>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</si>
  <si>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</si>
  <si>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</si>
  <si>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</si>
  <si>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</si>
  <si>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</si>
  <si>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</si>
  <si>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</si>
  <si>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</si>
  <si>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</si>
  <si>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</si>
  <si>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</si>
  <si>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</si>
  <si>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</si>
  <si>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</si>
  <si>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</si>
  <si>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</si>
  <si>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</si>
  <si>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</si>
  <si>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</si>
  <si>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</si>
  <si>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</si>
  <si>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</si>
  <si>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</si>
  <si>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</si>
  <si>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</si>
  <si>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</si>
  <si>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</si>
  <si>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</si>
  <si>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</si>
  <si>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</si>
  <si>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</si>
  <si>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</si>
  <si>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</si>
  <si>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</si>
  <si>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</si>
  <si>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</si>
  <si>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</si>
  <si>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</si>
  <si>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</si>
  <si>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</si>
  <si>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</si>
  <si>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</si>
  <si>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</si>
  <si>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</si>
  <si>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</si>
  <si>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</si>
  <si>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</si>
  <si>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</si>
  <si>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</si>
  <si>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</si>
  <si>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</si>
  <si>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</si>
  <si>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</si>
  <si>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</si>
  <si>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</si>
  <si>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</si>
  <si>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</si>
  <si>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</si>
  <si>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</si>
  <si>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</si>
  <si>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</si>
  <si>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</si>
  <si>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</si>
  <si>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</si>
  <si>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</si>
  <si>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</si>
  <si>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</si>
  <si>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</si>
  <si>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</si>
  <si>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</si>
  <si>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</si>
  <si>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</si>
  <si>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</si>
  <si>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</si>
  <si>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</si>
  <si>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</si>
  <si>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</si>
  <si>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</si>
  <si>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</si>
  <si>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</si>
  <si>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</si>
  <si>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</si>
  <si>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</si>
  <si>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</si>
  <si>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</si>
  <si>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</si>
  <si>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</si>
  <si>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</si>
  <si>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</si>
  <si>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</si>
  <si>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</si>
  <si>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</si>
  <si>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</si>
  <si>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</si>
  <si>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</si>
  <si>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</si>
  <si>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</si>
  <si>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</si>
  <si>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</si>
  <si>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</si>
  <si>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</si>
  <si>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</si>
  <si>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</si>
  <si>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</si>
  <si>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</si>
  <si>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</si>
  <si>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</si>
  <si>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</si>
  <si>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</si>
  <si>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</si>
  <si>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</si>
  <si>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</si>
  <si>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</si>
  <si>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</si>
  <si>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</si>
  <si>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</si>
  <si>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</si>
  <si>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</si>
  <si>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</si>
  <si>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</si>
  <si>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</si>
  <si>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</si>
  <si>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</si>
  <si>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</si>
  <si>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</si>
  <si>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</si>
  <si>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</si>
  <si>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</si>
  <si>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</si>
  <si>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</si>
  <si>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</si>
  <si>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</si>
  <si>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</si>
  <si>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</si>
  <si>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</si>
  <si>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</si>
  <si>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</si>
  <si>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</si>
  <si>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</si>
  <si>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</si>
  <si>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</si>
  <si>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</si>
  <si>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</si>
  <si>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</si>
  <si>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</si>
  <si>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</si>
  <si>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</si>
  <si>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</si>
  <si>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</si>
  <si>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</si>
  <si>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</si>
  <si>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</si>
  <si>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</si>
  <si>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</si>
  <si>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</si>
  <si>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</si>
  <si>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</si>
  <si>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</si>
  <si>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</si>
  <si>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</si>
  <si>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</si>
  <si>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</si>
  <si>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</si>
  <si>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</si>
  <si>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</si>
  <si>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</si>
  <si>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</si>
  <si>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</si>
  <si>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</si>
  <si>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</si>
  <si>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</si>
  <si>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</si>
  <si>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</si>
  <si>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</si>
  <si>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</si>
  <si>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</si>
  <si>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</si>
  <si>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</si>
  <si>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</si>
  <si>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</si>
  <si>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</si>
  <si>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</si>
  <si>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</si>
  <si>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</si>
  <si>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</si>
  <si>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</si>
  <si>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</si>
  <si>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</si>
  <si>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</si>
  <si>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</si>
  <si>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</si>
  <si>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</si>
  <si>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</si>
  <si>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</si>
  <si>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</si>
  <si>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</si>
  <si>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</si>
  <si>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</si>
  <si>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</si>
  <si>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</si>
  <si>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</si>
  <si>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</si>
  <si>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</si>
  <si>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</si>
  <si>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</si>
  <si>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</si>
  <si>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</si>
  <si>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</si>
  <si>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</si>
  <si>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</si>
  <si>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</si>
  <si>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</si>
  <si>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</si>
  <si>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</si>
  <si>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</si>
  <si>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</si>
  <si>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</si>
  <si>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</si>
  <si>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</si>
  <si>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</si>
  <si>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</si>
  <si>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</si>
  <si>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</si>
  <si>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</si>
  <si>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</si>
  <si>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</si>
  <si>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</si>
  <si>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</si>
  <si>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</si>
  <si>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</si>
  <si>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</si>
  <si>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</si>
  <si>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</si>
  <si>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</si>
  <si>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</si>
  <si>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</si>
  <si>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</si>
  <si>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</si>
  <si>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</si>
  <si>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</si>
  <si>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</si>
  <si>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</si>
  <si>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</si>
  <si>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</si>
  <si>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</si>
  <si>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</si>
  <si>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</si>
  <si>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</si>
  <si>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</si>
  <si>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</si>
  <si>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</si>
  <si>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</si>
  <si>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</si>
  <si>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</si>
  <si>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</si>
  <si>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</si>
  <si>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</si>
  <si>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</si>
  <si>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</si>
  <si>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</si>
  <si>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</si>
  <si>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</si>
  <si>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</si>
  <si>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</si>
  <si>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</si>
  <si>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</si>
  <si>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</si>
  <si>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</si>
  <si>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</si>
  <si>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</si>
  <si>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</si>
  <si>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</si>
  <si>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</si>
  <si>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</si>
  <si>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</si>
  <si>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</si>
  <si>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</si>
  <si>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</si>
  <si>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</si>
  <si>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</si>
  <si>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</si>
  <si>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</si>
  <si>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</si>
  <si>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</si>
  <si>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</si>
  <si>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</si>
  <si>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</si>
  <si>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</si>
  <si>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</si>
  <si>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</si>
  <si>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</si>
  <si>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</si>
  <si>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</si>
  <si>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</si>
  <si>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</si>
  <si>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</si>
  <si>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</si>
  <si>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</si>
  <si>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</si>
  <si>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</si>
  <si>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</si>
  <si>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</si>
  <si>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</si>
  <si>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</si>
  <si>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</si>
  <si>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</si>
  <si>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</si>
  <si>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</si>
  <si>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</si>
  <si>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</si>
  <si>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</si>
  <si>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</si>
  <si>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</si>
  <si>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</si>
  <si>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</si>
  <si>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</si>
  <si>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</si>
  <si>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</si>
  <si>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</si>
  <si>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</si>
  <si>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</si>
  <si>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</si>
  <si>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</si>
  <si>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</si>
  <si>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</si>
  <si>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</si>
  <si>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</si>
  <si>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</si>
  <si>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</si>
  <si>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</si>
  <si>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</si>
  <si>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</si>
  <si>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</si>
  <si>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</si>
  <si>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</si>
  <si>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</si>
  <si>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</si>
  <si>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</si>
  <si>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</si>
  <si>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</si>
  <si>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</si>
  <si>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</si>
  <si>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</si>
  <si>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</si>
  <si>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</si>
  <si>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</si>
  <si>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</si>
  <si>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</si>
  <si>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</si>
  <si>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</si>
  <si>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</si>
  <si>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</si>
  <si>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</si>
  <si>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</si>
  <si>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</si>
  <si>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</si>
  <si>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</si>
  <si>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</si>
  <si>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</si>
  <si>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</si>
  <si>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</si>
  <si>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</si>
  <si>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</si>
  <si>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</si>
  <si>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</si>
  <si>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</si>
  <si>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</si>
  <si>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</si>
  <si>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</si>
  <si>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</si>
  <si>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</si>
  <si>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</si>
  <si>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</si>
  <si>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</si>
  <si>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</si>
  <si>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</si>
  <si>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</si>
  <si>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</si>
  <si>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</si>
  <si>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</si>
  <si>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</si>
  <si>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</si>
  <si>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</si>
  <si>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</si>
  <si>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</si>
  <si>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</si>
  <si>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</si>
  <si>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</si>
  <si>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</si>
  <si>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</si>
  <si>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</si>
  <si>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</si>
  <si>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</si>
  <si>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</si>
  <si>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</si>
  <si>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</si>
  <si>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</si>
  <si>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</si>
  <si>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</si>
  <si>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</si>
  <si>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</si>
  <si>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</si>
  <si>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</si>
  <si>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</si>
  <si>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</si>
  <si>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</si>
  <si>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</si>
  <si>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</si>
  <si>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</si>
  <si>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</si>
  <si>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</si>
  <si>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</si>
  <si>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</si>
  <si>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</si>
  <si>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</si>
  <si>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</si>
  <si>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</si>
  <si>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</si>
  <si>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</si>
  <si>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</si>
  <si>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</si>
  <si>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</si>
  <si>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</si>
  <si>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</si>
  <si>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</si>
  <si>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</si>
  <si>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</si>
  <si>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</si>
  <si>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</si>
  <si>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</si>
  <si>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</si>
  <si>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</si>
  <si>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</si>
  <si>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</si>
  <si>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</si>
  <si>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</si>
  <si>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</si>
  <si>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</si>
  <si>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</si>
  <si>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</si>
  <si>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</si>
  <si>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</si>
  <si>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</si>
  <si>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</si>
  <si>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</si>
  <si>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</si>
  <si>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</si>
  <si>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</si>
  <si>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</si>
  <si>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</si>
  <si>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</si>
  <si>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</si>
  <si>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</si>
  <si>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</si>
  <si>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</si>
  <si>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</si>
  <si>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</si>
  <si>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</si>
  <si>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</si>
  <si>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</si>
  <si>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</si>
  <si>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</si>
  <si>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</si>
  <si>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</si>
  <si>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</si>
  <si>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</si>
  <si>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</si>
  <si>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</si>
  <si>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</si>
  <si>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</si>
  <si>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</si>
  <si>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</si>
  <si>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</si>
  <si>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</si>
  <si>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</si>
  <si>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</si>
  <si>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</si>
  <si>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</si>
  <si>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</si>
  <si>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</si>
  <si>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</si>
  <si>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</si>
  <si>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</si>
  <si>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</si>
  <si>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</si>
  <si>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</si>
  <si>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</si>
  <si>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</si>
  <si>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</si>
  <si>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</si>
  <si>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</si>
  <si>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</si>
  <si>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</si>
  <si>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</si>
  <si>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</si>
  <si>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</si>
  <si>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</si>
  <si>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</si>
  <si>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</si>
  <si>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</si>
  <si>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</si>
  <si>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</si>
  <si>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</si>
  <si>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</si>
  <si>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</si>
  <si>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</si>
  <si>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</si>
  <si>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</si>
  <si>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</si>
  <si>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</si>
  <si>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</si>
  <si>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</si>
  <si>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</si>
  <si>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</si>
  <si>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</si>
  <si>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</si>
  <si>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</si>
  <si>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</si>
  <si>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</si>
  <si>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</si>
  <si>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</si>
  <si>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</si>
  <si>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</si>
  <si>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</si>
  <si>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</si>
  <si>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</si>
  <si>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</si>
  <si>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</si>
  <si>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</si>
  <si>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</si>
  <si>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</si>
  <si>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</si>
  <si>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</si>
  <si>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</si>
  <si>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</si>
  <si>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</si>
  <si>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</si>
  <si>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</si>
  <si>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</si>
  <si>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</si>
  <si>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</si>
  <si>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</si>
  <si>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</si>
  <si>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</si>
  <si>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</si>
  <si>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</si>
  <si>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</si>
  <si>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</si>
  <si>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</si>
  <si>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</si>
  <si>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</si>
  <si>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</si>
  <si>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</si>
  <si>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</si>
  <si>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</si>
  <si>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</si>
  <si>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</si>
  <si>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</si>
  <si>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</si>
  <si>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</si>
  <si>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</si>
  <si>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</si>
  <si>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</si>
  <si>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</si>
  <si>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</si>
  <si>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</si>
  <si>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</si>
  <si>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</si>
  <si>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</si>
  <si>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</si>
  <si>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</si>
  <si>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</si>
  <si>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</si>
  <si>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</si>
  <si>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</si>
  <si>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</si>
  <si>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</si>
  <si>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</si>
  <si>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</si>
  <si>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</si>
  <si>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</si>
  <si>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</si>
  <si>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</si>
  <si>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</si>
  <si>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</si>
  <si>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</si>
  <si>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</si>
  <si>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</si>
  <si>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</si>
  <si>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</si>
  <si>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</si>
  <si>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</si>
  <si>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</si>
  <si>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</si>
  <si>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</si>
  <si>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</si>
  <si>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</si>
  <si>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</si>
  <si>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</si>
  <si>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</si>
  <si>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</si>
  <si>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</si>
  <si>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</si>
  <si>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</si>
  <si>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</si>
  <si>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</si>
  <si>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</si>
  <si>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</si>
  <si>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</si>
  <si>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</si>
  <si>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</si>
  <si>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</si>
  <si>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</si>
  <si>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</si>
  <si>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</si>
  <si>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</si>
  <si>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</si>
  <si>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</si>
  <si>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</si>
  <si>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</si>
  <si>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</si>
  <si>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</si>
  <si>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</si>
  <si>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</si>
  <si>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</si>
  <si>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</si>
  <si>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</si>
  <si>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</si>
  <si>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</si>
  <si>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</si>
  <si>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</si>
  <si>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</si>
  <si>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</si>
  <si>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</si>
  <si>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</si>
  <si>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</si>
  <si>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</si>
  <si>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</si>
  <si>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</si>
  <si>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</si>
  <si>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</si>
  <si>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</si>
  <si>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</si>
  <si>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</si>
  <si>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</si>
  <si>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</si>
  <si>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</si>
  <si>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</si>
  <si>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</si>
  <si>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</si>
  <si>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</si>
  <si>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</si>
  <si>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</si>
  <si>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</si>
  <si>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</si>
  <si>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</si>
  <si>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</si>
  <si>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</si>
  <si>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</si>
  <si>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</si>
  <si>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</si>
  <si>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</si>
  <si>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</si>
  <si>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</si>
  <si>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</si>
  <si>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</si>
  <si>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</si>
  <si>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</si>
  <si>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</si>
  <si>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</si>
  <si>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</si>
  <si>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</si>
  <si>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</si>
  <si>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</si>
  <si>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</si>
  <si>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</si>
  <si>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</si>
  <si>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</si>
  <si>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</si>
  <si>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</si>
  <si>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</si>
  <si>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</si>
  <si>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</si>
  <si>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</si>
  <si>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</si>
  <si>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</si>
  <si>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</si>
  <si>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</si>
  <si>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</si>
  <si>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</si>
  <si>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</si>
  <si>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</si>
  <si>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</si>
  <si>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</si>
  <si>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</si>
  <si>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</si>
  <si>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</si>
  <si>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</si>
  <si>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</si>
  <si>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</si>
  <si>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</si>
  <si>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</si>
  <si>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</si>
  <si>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</si>
  <si>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</si>
  <si>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</si>
  <si>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</si>
  <si>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</si>
  <si>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</si>
  <si>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</si>
  <si>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</si>
  <si>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</si>
  <si>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</si>
  <si>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</si>
  <si>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</si>
  <si>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</si>
  <si>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</si>
  <si>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</si>
  <si>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</si>
  <si>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</si>
  <si>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</si>
  <si>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</si>
  <si>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</si>
  <si>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</si>
  <si>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</si>
  <si>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</si>
  <si>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</si>
  <si>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</si>
  <si>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</si>
  <si>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</si>
  <si>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</si>
  <si>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</si>
  <si>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</si>
  <si>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</si>
  <si>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</si>
  <si>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</si>
  <si>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</si>
  <si>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</si>
  <si>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</si>
  <si>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</si>
  <si>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</si>
  <si>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</si>
  <si>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</si>
  <si>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</si>
  <si>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</si>
  <si>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</si>
  <si>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</si>
  <si>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</si>
  <si>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</si>
  <si>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</si>
  <si>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</si>
  <si>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</si>
  <si>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</si>
  <si>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</si>
  <si>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</si>
  <si>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</si>
  <si>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</si>
  <si>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</si>
  <si>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</si>
  <si>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</si>
  <si>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</si>
  <si>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</si>
  <si>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</si>
  <si>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</si>
  <si>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</si>
  <si>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</si>
  <si>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</si>
  <si>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</si>
  <si>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</si>
  <si>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</si>
  <si>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</si>
  <si>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</si>
  <si>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</si>
  <si>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</si>
  <si>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</si>
  <si>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</si>
  <si>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</si>
  <si>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</si>
  <si>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</si>
  <si>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</si>
  <si>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</si>
  <si>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</si>
  <si>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</si>
  <si>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</si>
  <si>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</si>
  <si>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</si>
  <si>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</si>
  <si>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</si>
  <si>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</si>
  <si>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</si>
  <si>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</si>
  <si>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</si>
  <si>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</si>
  <si>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</si>
  <si>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</si>
  <si>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</si>
  <si>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</si>
  <si>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</si>
  <si>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</si>
  <si>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</si>
  <si>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</si>
  <si>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</si>
  <si>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</si>
  <si>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</si>
  <si>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</si>
  <si>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</si>
  <si>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</si>
  <si>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</si>
  <si>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</si>
  <si>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</si>
  <si>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</si>
  <si>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</si>
  <si>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</si>
  <si>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</si>
  <si>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</si>
  <si>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</si>
  <si>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</si>
  <si>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</si>
  <si>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</si>
  <si>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</si>
  <si>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</si>
  <si>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</si>
  <si>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</si>
  <si>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</si>
  <si>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</si>
  <si>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</si>
  <si>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</si>
  <si>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</si>
  <si>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</si>
  <si>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</si>
  <si>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</si>
  <si>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</si>
  <si>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</si>
  <si>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</si>
  <si>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</si>
  <si>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</si>
  <si>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</si>
  <si>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</si>
  <si>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</si>
  <si>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</si>
  <si>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</si>
  <si>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</si>
  <si>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</si>
  <si>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</si>
  <si>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</si>
  <si>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</si>
  <si>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</si>
  <si>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</si>
  <si>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</si>
  <si>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</si>
  <si>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</si>
  <si>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</si>
  <si>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</si>
  <si>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</si>
  <si>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</si>
  <si>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</si>
  <si>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</si>
  <si>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</si>
  <si>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</si>
  <si>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</si>
  <si>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</si>
  <si>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</si>
  <si>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</si>
  <si>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</si>
  <si>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</si>
  <si>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</si>
  <si>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</si>
  <si>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</si>
  <si>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</si>
  <si>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</si>
  <si>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</si>
  <si>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</si>
  <si>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</si>
  <si>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</si>
  <si>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</si>
  <si>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</si>
  <si>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</si>
  <si>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</si>
  <si>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</si>
  <si>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</si>
  <si>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</si>
  <si>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</si>
  <si>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</si>
  <si>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</si>
  <si>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</si>
  <si>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</si>
  <si>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</si>
  <si>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</si>
  <si>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</si>
  <si>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</si>
  <si>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</si>
  <si>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</si>
  <si>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</si>
  <si>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</si>
  <si>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</si>
  <si>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</si>
  <si>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</si>
  <si>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</si>
  <si>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</si>
  <si>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</si>
  <si>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</si>
  <si>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</si>
  <si>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</si>
  <si>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</si>
  <si>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</si>
  <si>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</si>
  <si>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</si>
  <si>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</si>
  <si>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</si>
  <si>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</si>
  <si>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</si>
  <si>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</si>
  <si>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</si>
  <si>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</si>
  <si>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</si>
  <si>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</si>
  <si>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</si>
  <si>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</si>
  <si>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</si>
  <si>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</si>
  <si>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</si>
  <si>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</si>
  <si>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</si>
  <si>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</si>
  <si>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</si>
  <si>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</si>
  <si>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</si>
  <si>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</si>
  <si>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</si>
  <si>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</si>
  <si>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</si>
  <si>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</si>
  <si>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</si>
  <si>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</si>
  <si>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</si>
  <si>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</si>
  <si>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</si>
  <si>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</si>
  <si>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</si>
  <si>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</si>
  <si>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</si>
  <si>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</si>
  <si>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</si>
  <si>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</si>
  <si>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</si>
  <si>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</si>
  <si>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</si>
  <si>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</si>
  <si>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</si>
  <si>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</si>
  <si>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</si>
  <si>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</si>
  <si>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</si>
  <si>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</si>
  <si>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</si>
  <si>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</si>
  <si>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</si>
  <si>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</si>
  <si>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</si>
  <si>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</si>
  <si>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</si>
  <si>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</si>
  <si>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</si>
  <si>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</si>
  <si>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</si>
  <si>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</si>
  <si>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</si>
  <si>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</si>
  <si>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</si>
  <si>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</si>
  <si>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</si>
  <si>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</si>
  <si>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</si>
  <si>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</si>
  <si>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</si>
  <si>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</si>
  <si>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</si>
  <si>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</si>
  <si>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</si>
  <si>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</si>
  <si>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</si>
  <si>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</si>
  <si>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</si>
  <si>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</si>
  <si>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</si>
  <si>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</si>
  <si>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</si>
  <si>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</si>
  <si>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</si>
  <si>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</si>
  <si>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</si>
  <si>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</si>
  <si>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</si>
  <si>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</si>
  <si>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</si>
  <si>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</si>
  <si>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</si>
  <si>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</si>
  <si>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</si>
  <si>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</si>
  <si>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</si>
  <si>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</si>
  <si>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</si>
  <si>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</si>
  <si>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</si>
  <si>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</si>
  <si>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</si>
  <si>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</si>
  <si>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</si>
  <si>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</si>
  <si>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</si>
  <si>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</si>
  <si>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</si>
  <si>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</si>
  <si>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</si>
  <si>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</si>
  <si>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</si>
  <si>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</si>
  <si>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</si>
  <si>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</si>
  <si>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</si>
  <si>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</si>
  <si>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</si>
  <si>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</si>
  <si>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</si>
  <si>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</si>
  <si>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</si>
  <si>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</si>
  <si>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</si>
  <si>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</si>
  <si>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</si>
  <si>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</si>
  <si>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</si>
  <si>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</si>
  <si>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</si>
  <si>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</si>
  <si>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</si>
  <si>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</si>
  <si>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</si>
  <si>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</si>
  <si>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</si>
  <si>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</si>
  <si>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</si>
  <si>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</si>
  <si>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</si>
  <si>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</si>
  <si>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</si>
  <si>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</si>
  <si>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</si>
  <si>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</si>
  <si>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</si>
  <si>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</si>
  <si>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</si>
  <si>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</si>
  <si>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</si>
  <si>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</si>
  <si>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</si>
  <si>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</si>
  <si>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</si>
  <si>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</si>
  <si>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</si>
  <si>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</si>
  <si>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</si>
  <si>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</si>
  <si>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</si>
  <si>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</si>
  <si>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</si>
  <si>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</si>
  <si>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</si>
  <si>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</si>
  <si>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</si>
  <si>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</si>
  <si>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</si>
  <si>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</si>
  <si>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</si>
  <si>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</si>
  <si>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</si>
  <si>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</si>
  <si>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</si>
  <si>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</si>
  <si>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</si>
  <si>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</si>
  <si>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</si>
  <si>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</si>
  <si>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</si>
  <si>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</si>
  <si>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</si>
  <si>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</si>
  <si>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</si>
  <si>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</si>
  <si>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</si>
  <si>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</si>
  <si>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</si>
  <si>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</si>
  <si>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</si>
  <si>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</si>
  <si>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</si>
  <si>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</si>
  <si>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</si>
  <si>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</si>
  <si>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</si>
  <si>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</si>
  <si>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</si>
  <si>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</si>
  <si>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</si>
  <si>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</si>
  <si>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</si>
  <si>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</si>
  <si>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</si>
  <si>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</si>
  <si>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</si>
  <si>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</si>
  <si>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</si>
  <si>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</si>
  <si>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</si>
  <si>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</si>
  <si>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</si>
  <si>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</si>
  <si>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</si>
  <si>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</si>
  <si>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</si>
  <si>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</si>
  <si>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</si>
  <si>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</si>
  <si>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</si>
  <si>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</si>
  <si>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</si>
  <si>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</si>
  <si>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</si>
  <si>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</si>
  <si>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</si>
  <si>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</si>
  <si>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</si>
  <si>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</si>
  <si>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</si>
  <si>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</si>
  <si>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</si>
  <si>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</si>
  <si>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</si>
  <si>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</si>
  <si>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</si>
  <si>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</si>
  <si>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</si>
  <si>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</si>
  <si>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</si>
  <si>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</si>
  <si>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</si>
  <si>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</si>
  <si>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</si>
  <si>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</si>
  <si>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</si>
  <si>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</si>
  <si>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</si>
  <si>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</si>
  <si>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</si>
  <si>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</si>
  <si>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</si>
  <si>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</si>
  <si>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</si>
  <si>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</si>
  <si>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</si>
  <si>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</si>
  <si>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</si>
  <si>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</si>
  <si>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</si>
  <si>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</si>
  <si>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</si>
  <si>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</si>
  <si>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</si>
  <si>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</si>
  <si>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</si>
  <si>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</si>
  <si>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</si>
  <si>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</si>
  <si>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</si>
  <si>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</si>
  <si>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</si>
  <si>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</si>
  <si>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</si>
  <si>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</si>
  <si>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</si>
  <si>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</si>
  <si>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</si>
  <si>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</si>
  <si>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</si>
  <si>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</si>
  <si>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</si>
  <si>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</si>
  <si>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</si>
  <si>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</si>
  <si>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</si>
  <si>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</si>
  <si>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</si>
  <si>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</si>
  <si>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</si>
  <si>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</si>
  <si>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</si>
  <si>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</si>
  <si>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</si>
  <si>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</si>
  <si>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</si>
  <si>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</si>
  <si>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</si>
  <si>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</si>
  <si>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</si>
  <si>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</si>
  <si>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</si>
  <si>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</si>
  <si>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</si>
  <si>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</si>
  <si>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</si>
  <si>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</si>
  <si>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</si>
  <si>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</si>
  <si>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</si>
  <si>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</si>
  <si>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</si>
  <si>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</si>
  <si>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</si>
  <si>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</si>
  <si>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</si>
  <si>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</si>
  <si>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</si>
  <si>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</si>
  <si>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</si>
  <si>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</si>
  <si>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</si>
  <si>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</si>
  <si>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</si>
  <si>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</si>
  <si>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</si>
  <si>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</si>
  <si>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</si>
  <si>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</si>
  <si>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</si>
  <si>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</si>
  <si>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</si>
  <si>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</si>
  <si>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</si>
  <si>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</si>
  <si>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</si>
  <si>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</si>
  <si>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</si>
  <si>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</si>
  <si>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</si>
  <si>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</si>
  <si>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</si>
  <si>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</si>
  <si>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</si>
  <si>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</si>
  <si>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</si>
  <si>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</si>
  <si>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</si>
  <si>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</si>
  <si>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</si>
  <si>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</si>
  <si>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</si>
  <si>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</si>
  <si>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</si>
  <si>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</si>
  <si>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</si>
  <si>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</si>
  <si>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</si>
  <si>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</si>
  <si>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</si>
  <si>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</si>
  <si>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</si>
  <si>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</si>
  <si>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</si>
  <si>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</si>
  <si>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</si>
  <si>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</si>
  <si>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</si>
  <si>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</si>
  <si>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</si>
  <si>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</si>
  <si>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</si>
  <si>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</si>
  <si>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</si>
  <si>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</si>
  <si>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</si>
  <si>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</si>
  <si>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</si>
  <si>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</si>
  <si>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</si>
  <si>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</si>
  <si>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</si>
  <si>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</si>
  <si>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</si>
  <si>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</si>
  <si>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</si>
  <si>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</si>
  <si>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</si>
  <si>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</si>
  <si>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</si>
  <si>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</si>
  <si>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</si>
  <si>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</si>
  <si>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</si>
  <si>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</si>
  <si>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</si>
  <si>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</si>
  <si>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</si>
  <si>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</si>
  <si>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</si>
  <si>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</si>
  <si>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</si>
  <si>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</si>
  <si>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</si>
  <si>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</si>
  <si>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</si>
  <si>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</si>
  <si>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</si>
  <si>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</si>
  <si>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</si>
  <si>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</si>
  <si>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</si>
  <si>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</si>
  <si>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</si>
  <si>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</si>
  <si>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</si>
  <si>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</si>
  <si>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</si>
  <si>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</si>
  <si>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</si>
  <si>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</si>
  <si>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</si>
  <si>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</si>
  <si>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</si>
  <si>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</si>
  <si>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</si>
  <si>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</si>
  <si>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</si>
  <si>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</si>
  <si>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</si>
  <si>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</si>
  <si>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</si>
  <si>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</si>
  <si>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</si>
  <si>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</si>
  <si>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</si>
  <si>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</si>
  <si>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</si>
  <si>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</si>
  <si>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</si>
  <si>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</si>
  <si>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</si>
  <si>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</si>
  <si>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</si>
  <si>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</si>
  <si>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</si>
  <si>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</si>
  <si>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</si>
  <si>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</si>
  <si>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</si>
  <si>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</si>
  <si>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</si>
  <si>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</si>
  <si>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</si>
  <si>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</si>
  <si>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</si>
  <si>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</si>
  <si>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</si>
  <si>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</si>
  <si>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</si>
  <si>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</si>
  <si>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</si>
  <si>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</si>
  <si>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</si>
  <si>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</si>
  <si>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</si>
  <si>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</si>
  <si>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</si>
  <si>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</si>
  <si>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</si>
  <si>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</si>
  <si>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</si>
  <si>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</si>
  <si>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</si>
  <si>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</si>
  <si>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</si>
  <si>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</si>
  <si>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</si>
  <si>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</si>
  <si>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</si>
  <si>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</si>
  <si>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</si>
  <si>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</si>
  <si>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</si>
  <si>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</si>
  <si>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</si>
  <si>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</si>
  <si>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</si>
  <si>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</si>
  <si>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</si>
  <si>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</si>
  <si>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</si>
  <si>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</si>
  <si>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</si>
  <si>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</si>
  <si>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</si>
  <si>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</si>
  <si>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</si>
  <si>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</si>
  <si>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</si>
  <si>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</si>
  <si>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</si>
  <si>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</si>
  <si>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</si>
  <si>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</si>
  <si>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</si>
  <si>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</si>
  <si>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</si>
  <si>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</si>
  <si>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</si>
  <si>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</si>
  <si>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</si>
  <si>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</si>
  <si>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</si>
  <si>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</si>
  <si>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</si>
  <si>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</si>
  <si>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</si>
  <si>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</si>
  <si>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</si>
  <si>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</si>
  <si>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</si>
  <si>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</si>
  <si>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</si>
  <si>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</si>
  <si>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</si>
  <si>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</si>
  <si>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</si>
  <si>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</si>
  <si>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</si>
  <si>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</si>
  <si>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</si>
  <si>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</si>
  <si>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</si>
  <si>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</si>
  <si>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</si>
  <si>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</si>
  <si>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</si>
  <si>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</si>
  <si>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</si>
  <si>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</si>
  <si>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</si>
  <si>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</si>
  <si>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</si>
  <si>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</si>
  <si>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</si>
  <si>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</si>
  <si>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</si>
  <si>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</si>
  <si>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</si>
  <si>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</si>
  <si>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</si>
  <si>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</si>
  <si>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</si>
  <si>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</si>
  <si>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</si>
  <si>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</si>
  <si>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</si>
  <si>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</si>
  <si>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</si>
  <si>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</si>
  <si>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</si>
  <si>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</si>
  <si>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</si>
  <si>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</si>
  <si>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</si>
  <si>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</si>
  <si>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</si>
  <si>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</si>
  <si>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</si>
  <si>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</si>
  <si>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</si>
  <si>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</si>
  <si>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</si>
  <si>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</si>
  <si>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</si>
  <si>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</si>
  <si>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</si>
  <si>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</si>
  <si>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</si>
  <si>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</si>
  <si>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</si>
  <si>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</si>
  <si>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</si>
  <si>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</si>
  <si>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</si>
  <si>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</si>
  <si>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</si>
  <si>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</si>
  <si>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</si>
  <si>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</si>
  <si>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</si>
  <si>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</si>
  <si>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</si>
  <si>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</si>
  <si>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</si>
  <si>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</si>
  <si>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</si>
  <si>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</si>
  <si>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</si>
  <si>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</si>
  <si>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</si>
  <si>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</si>
  <si>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</si>
  <si>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</si>
  <si>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</si>
  <si>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</si>
  <si>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</si>
  <si>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</si>
  <si>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</si>
  <si>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</si>
  <si>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</si>
  <si>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</si>
  <si>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</si>
  <si>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</si>
  <si>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</si>
  <si>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</si>
  <si>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</si>
  <si>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</si>
  <si>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</si>
  <si>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</si>
  <si>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</si>
  <si>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</si>
  <si>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</si>
  <si>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</si>
  <si>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</si>
  <si>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</si>
  <si>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</si>
  <si>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</si>
  <si>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</si>
  <si>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</si>
  <si>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</si>
  <si>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</si>
  <si>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</si>
  <si>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</si>
  <si>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</si>
  <si>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</si>
  <si>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</si>
  <si>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</si>
  <si>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</si>
  <si>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</si>
  <si>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</si>
  <si>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</si>
  <si>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</si>
  <si>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</si>
  <si>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</si>
  <si>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</si>
  <si>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</si>
  <si>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</si>
  <si>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</si>
  <si>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</si>
  <si>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</si>
  <si>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</si>
  <si>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</si>
  <si>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</si>
  <si>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</si>
  <si>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</si>
  <si>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</si>
  <si>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</si>
  <si>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</si>
  <si>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</si>
  <si>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</si>
  <si>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</si>
  <si>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</si>
  <si>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</si>
  <si>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</si>
  <si>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</si>
  <si>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</si>
  <si>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</si>
  <si>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</si>
  <si>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</si>
  <si>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</si>
  <si>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</si>
  <si>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</si>
  <si>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</si>
  <si>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</si>
  <si>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</si>
  <si>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</si>
  <si>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</si>
  <si>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</si>
  <si>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</si>
  <si>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</si>
  <si>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</si>
  <si>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</si>
  <si>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</si>
  <si>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</si>
  <si>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</si>
  <si>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</si>
  <si>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</si>
  <si>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</si>
  <si>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</si>
  <si>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</si>
  <si>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</si>
  <si>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</si>
  <si>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</si>
  <si>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</si>
  <si>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</si>
  <si>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</si>
  <si>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</si>
  <si>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</si>
  <si>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</si>
  <si>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</si>
  <si>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</si>
  <si>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</si>
  <si>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</si>
  <si>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</si>
  <si>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</si>
  <si>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</si>
  <si>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</si>
  <si>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</si>
  <si>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</si>
  <si>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</si>
  <si>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</si>
  <si>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</si>
  <si>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</si>
  <si>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</si>
  <si>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</si>
  <si>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</si>
  <si>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</si>
  <si>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</si>
  <si>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</si>
  <si>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</si>
  <si>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</si>
  <si>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</si>
  <si>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</si>
  <si>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</si>
  <si>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</si>
  <si>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</si>
  <si>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</si>
  <si>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</si>
  <si>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</si>
  <si>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</si>
  <si>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</si>
  <si>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</si>
  <si>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</si>
  <si>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</si>
  <si>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</si>
  <si>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</si>
  <si>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</si>
  <si>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</si>
  <si>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</si>
  <si>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</si>
  <si>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</si>
  <si>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</si>
  <si>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</si>
  <si>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</si>
  <si>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</si>
  <si>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</si>
  <si>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</si>
  <si>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</si>
  <si>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</si>
  <si>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</si>
  <si>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</si>
  <si>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</si>
  <si>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</si>
  <si>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</si>
  <si>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</si>
  <si>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</si>
  <si>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</si>
  <si>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</si>
  <si>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</si>
  <si>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</si>
  <si>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</si>
  <si>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</si>
  <si>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</si>
  <si>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</si>
  <si>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</si>
  <si>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</si>
  <si>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</si>
  <si>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</si>
  <si>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</si>
  <si>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</si>
  <si>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</si>
  <si>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</si>
  <si>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</si>
  <si>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</si>
  <si>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</si>
  <si>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</si>
  <si>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</si>
  <si>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</si>
  <si>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</si>
  <si>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</si>
  <si>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</si>
  <si>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</si>
  <si>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</si>
  <si>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</si>
  <si>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</si>
  <si>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</si>
  <si>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</si>
  <si>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</si>
  <si>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</si>
  <si>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</si>
  <si>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</si>
  <si>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</si>
  <si>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</si>
  <si>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</si>
  <si>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</si>
  <si>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</si>
  <si>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</si>
  <si>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</si>
  <si>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</si>
  <si>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</si>
  <si>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</si>
  <si>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</si>
  <si>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</si>
  <si>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</si>
  <si>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</si>
  <si>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</si>
  <si>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</si>
  <si>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</si>
  <si>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</si>
  <si>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</si>
  <si>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</si>
  <si>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</si>
  <si>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</si>
  <si>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</si>
  <si>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</si>
  <si>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</si>
  <si>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</si>
  <si>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</si>
  <si>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</si>
  <si>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</si>
  <si>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</si>
  <si>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</si>
  <si>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</si>
  <si>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</si>
  <si>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</si>
  <si>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</si>
  <si>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</si>
  <si>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</si>
  <si>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</si>
  <si>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</si>
  <si>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</si>
  <si>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</si>
  <si>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</si>
  <si>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</si>
  <si>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</si>
  <si>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</si>
  <si>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</si>
  <si>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</si>
  <si>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</si>
  <si>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</si>
  <si>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</si>
  <si>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</si>
  <si>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</si>
  <si>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</si>
  <si>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</si>
  <si>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</si>
  <si>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</si>
  <si>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</si>
  <si>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</si>
  <si>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</si>
  <si>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</si>
  <si>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</si>
  <si>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</si>
  <si>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</si>
  <si>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</si>
  <si>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</si>
  <si>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</si>
  <si>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</si>
  <si>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</si>
  <si>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</si>
  <si>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</si>
  <si>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</si>
  <si>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</si>
  <si>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</si>
  <si>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</si>
  <si>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</si>
  <si>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</si>
  <si>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</si>
  <si>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</si>
  <si>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</si>
  <si>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</si>
  <si>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</si>
  <si>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</si>
  <si>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</si>
  <si>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</si>
  <si>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</si>
  <si>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</si>
  <si>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</si>
  <si>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</si>
  <si>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</si>
  <si>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</si>
  <si>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</si>
  <si>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</si>
  <si>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</si>
  <si>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</si>
  <si>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</si>
  <si>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</si>
  <si>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</si>
  <si>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</si>
  <si>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</si>
  <si>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</si>
  <si>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</si>
  <si>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</si>
  <si>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</si>
  <si>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</si>
  <si>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</si>
  <si>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</si>
  <si>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</si>
  <si>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</si>
  <si>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</si>
  <si>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</si>
  <si>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</si>
  <si>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</si>
  <si>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</si>
  <si>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</si>
  <si>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</si>
  <si>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</si>
  <si>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</si>
  <si>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</si>
  <si>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</si>
  <si>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</si>
  <si>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</si>
  <si>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</si>
  <si>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</si>
  <si>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</si>
  <si>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</si>
  <si>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</si>
  <si>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</si>
  <si>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</si>
  <si>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</si>
  <si>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</si>
  <si>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</si>
  <si>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</si>
  <si>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</si>
  <si>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</si>
  <si>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</si>
  <si>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</si>
  <si>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</si>
  <si>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</si>
  <si>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</si>
  <si>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</si>
  <si>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</si>
  <si>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</si>
  <si>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</si>
  <si>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</si>
  <si>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</si>
  <si>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</si>
  <si>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</si>
  <si>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</si>
  <si>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</si>
  <si>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</si>
  <si>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</si>
  <si>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</si>
  <si>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</si>
  <si>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</si>
  <si>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</si>
  <si>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</si>
  <si>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</si>
  <si>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</si>
  <si>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</si>
  <si>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</si>
  <si>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</si>
  <si>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</si>
  <si>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</si>
  <si>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</si>
  <si>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</si>
  <si>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</si>
  <si>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</si>
  <si>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</si>
  <si>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</si>
  <si>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</si>
  <si>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</si>
  <si>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</si>
  <si>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</si>
  <si>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</si>
  <si>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</si>
  <si>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</si>
  <si>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</si>
  <si>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</si>
  <si>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</si>
  <si>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</si>
  <si>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</si>
  <si>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</si>
  <si>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</si>
  <si>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</si>
  <si>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</si>
  <si>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</si>
  <si>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</si>
  <si>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</si>
  <si>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</si>
  <si>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</si>
  <si>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</si>
  <si>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</si>
  <si>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</si>
  <si>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</si>
  <si>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</si>
  <si>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</si>
  <si>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</si>
  <si>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</si>
  <si>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</si>
  <si>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</si>
  <si>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</si>
  <si>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</si>
  <si>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</si>
  <si>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</si>
  <si>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</si>
  <si>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</si>
  <si>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</si>
  <si>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</si>
  <si>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</si>
  <si>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</si>
  <si>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</si>
  <si>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</si>
  <si>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</si>
  <si>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</si>
  <si>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</si>
  <si>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</si>
  <si>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</si>
  <si>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</si>
  <si>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</si>
  <si>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</si>
  <si>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</si>
  <si>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</si>
  <si>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</si>
  <si>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</si>
  <si>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</si>
  <si>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</si>
  <si>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</si>
  <si>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</si>
  <si>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</si>
  <si>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</si>
  <si>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</si>
  <si>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</si>
  <si>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</si>
  <si>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</si>
  <si>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</si>
  <si>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</si>
  <si>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</si>
  <si>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</si>
  <si>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</si>
  <si>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</si>
  <si>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</si>
  <si>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</si>
  <si>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</si>
  <si>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</si>
  <si>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</si>
  <si>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</si>
  <si>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</si>
  <si>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</si>
  <si>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</si>
  <si>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</si>
  <si>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</si>
  <si>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</si>
  <si>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</si>
  <si>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</si>
  <si>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</si>
  <si>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</si>
  <si>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</si>
  <si>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</si>
  <si>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</si>
  <si>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</si>
  <si>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</si>
  <si>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</si>
  <si>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</si>
  <si>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</si>
  <si>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</si>
  <si>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</si>
  <si>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</si>
  <si>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</si>
  <si>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</si>
  <si>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</si>
  <si>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</si>
  <si>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</si>
  <si>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</si>
  <si>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</si>
  <si>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</si>
  <si>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</si>
  <si>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</si>
  <si>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</si>
  <si>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</si>
  <si>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</si>
  <si>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</si>
  <si>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</si>
  <si>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</si>
  <si>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</si>
  <si>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</si>
  <si>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</si>
  <si>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</si>
  <si>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</si>
  <si>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</si>
  <si>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</si>
  <si>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</si>
  <si>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</si>
  <si>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</si>
  <si>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</si>
  <si>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</si>
  <si>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</si>
  <si>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</si>
  <si>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</si>
  <si>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</si>
  <si>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</si>
  <si>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</si>
  <si>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</si>
  <si>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</si>
  <si>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</si>
  <si>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</si>
  <si>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</si>
  <si>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</si>
  <si>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</si>
  <si>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</si>
  <si>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</si>
  <si>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</si>
  <si>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</si>
  <si>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</si>
  <si>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</si>
  <si>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</si>
  <si>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</si>
  <si>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</si>
  <si>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</si>
  <si>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</si>
  <si>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</si>
  <si>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</si>
  <si>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</si>
  <si>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</si>
  <si>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</si>
  <si>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</si>
  <si>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</si>
  <si>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</si>
  <si>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</si>
  <si>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</si>
  <si>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</si>
  <si>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</si>
  <si>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</si>
  <si>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</si>
  <si>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</si>
  <si>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</si>
  <si>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</si>
  <si>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</si>
  <si>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</si>
  <si>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</si>
  <si>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</si>
  <si>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</si>
  <si>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</si>
  <si>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</si>
  <si>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</si>
  <si>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</si>
  <si>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</si>
  <si>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</si>
  <si>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</si>
  <si>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</si>
  <si>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</si>
  <si>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</si>
  <si>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</si>
  <si>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</si>
  <si>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</si>
  <si>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</si>
  <si>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</si>
  <si>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</si>
  <si>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</si>
  <si>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</si>
  <si>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</si>
  <si>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</si>
  <si>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</si>
  <si>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</si>
  <si>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</si>
  <si>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</si>
  <si>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</si>
  <si>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</si>
  <si>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</si>
  <si>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</si>
  <si>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</si>
  <si>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</si>
  <si>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</si>
  <si>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</si>
  <si>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</si>
  <si>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</si>
  <si>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</si>
  <si>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</si>
  <si>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</si>
  <si>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</si>
  <si>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</si>
  <si>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</si>
  <si>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</si>
  <si>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</si>
  <si>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</si>
  <si>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</si>
  <si>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</si>
  <si>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</si>
  <si>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</si>
  <si>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</si>
  <si>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</si>
  <si>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</si>
  <si>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</si>
  <si>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</si>
  <si>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</si>
  <si>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</si>
  <si>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</si>
  <si>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</si>
  <si>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</si>
  <si>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</si>
  <si>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</si>
  <si>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</si>
  <si>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</si>
  <si>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</si>
  <si>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</si>
  <si>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</si>
  <si>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</si>
  <si>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</si>
  <si>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</si>
  <si>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</si>
  <si>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</si>
  <si>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</si>
  <si>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</si>
  <si>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</si>
  <si>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</si>
  <si>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</si>
  <si>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</si>
  <si>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</si>
  <si>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</si>
  <si>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</si>
  <si>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</si>
  <si>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</si>
  <si>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</si>
  <si>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</si>
  <si>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</si>
  <si>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</si>
  <si>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</si>
  <si>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</si>
  <si>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</si>
  <si>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</si>
  <si>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</si>
  <si>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</si>
  <si>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</si>
  <si>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</si>
  <si>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</si>
  <si>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</si>
  <si>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</si>
  <si>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</si>
  <si>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</si>
  <si>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</si>
  <si>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</si>
  <si>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</si>
  <si>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</si>
  <si>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</si>
  <si>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</si>
  <si>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</si>
  <si>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</si>
  <si>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</si>
  <si>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</si>
  <si>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</si>
  <si>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</si>
  <si>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</si>
  <si>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</si>
  <si>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</si>
  <si>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</si>
  <si>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</si>
  <si>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</si>
  <si>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</si>
  <si>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</si>
  <si>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</si>
  <si>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</si>
  <si>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</si>
  <si>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</si>
  <si>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</si>
  <si>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</si>
  <si>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</si>
  <si>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</si>
  <si>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</si>
  <si>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</si>
  <si>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</si>
  <si>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</si>
  <si>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</si>
  <si>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</si>
  <si>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</si>
  <si>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</si>
  <si>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</si>
  <si>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</si>
  <si>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</si>
  <si>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</si>
  <si>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</si>
  <si>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</si>
  <si>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</si>
  <si>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</si>
  <si>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</si>
  <si>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</si>
  <si>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</si>
  <si>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</si>
  <si>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</si>
  <si>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</si>
  <si>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</si>
  <si>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</si>
  <si>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</si>
  <si>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</si>
  <si>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</si>
  <si>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</si>
  <si>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</si>
  <si>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</si>
  <si>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</si>
  <si>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</si>
  <si>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</si>
  <si>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</si>
  <si>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</si>
  <si>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</si>
  <si>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</si>
  <si>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</si>
  <si>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</si>
  <si>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</si>
  <si>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</si>
  <si>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</si>
  <si>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</si>
  <si>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</si>
  <si>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</si>
  <si>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</si>
  <si>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</si>
  <si>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</si>
  <si>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</si>
  <si>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</si>
  <si>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</si>
  <si>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</si>
  <si>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</si>
  <si>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</si>
  <si>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</si>
  <si>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</si>
  <si>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</si>
  <si>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</si>
  <si>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</si>
  <si>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</si>
  <si>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</si>
  <si>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</si>
  <si>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</si>
  <si>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</si>
  <si>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</si>
  <si>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</si>
  <si>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</si>
  <si>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</si>
  <si>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</si>
  <si>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</si>
  <si>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</si>
  <si>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</si>
  <si>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</si>
  <si>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</si>
  <si>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</si>
  <si>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</si>
  <si>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</si>
  <si>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</si>
  <si>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</si>
  <si>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</si>
  <si>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</si>
  <si>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</si>
  <si>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</si>
  <si>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</si>
  <si>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</si>
  <si>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</si>
  <si>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</si>
  <si>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</si>
  <si>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</si>
  <si>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</si>
  <si>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</si>
  <si>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</si>
  <si>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</si>
  <si>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</si>
  <si>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</si>
  <si>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</si>
  <si>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</si>
  <si>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</si>
  <si>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</si>
  <si>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</si>
  <si>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</si>
  <si>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</si>
  <si>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</si>
  <si>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</si>
  <si>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</si>
  <si>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</si>
  <si>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</si>
  <si>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</si>
  <si>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</si>
  <si>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</si>
  <si>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</si>
  <si>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</si>
  <si>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</si>
  <si>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</si>
  <si>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</si>
  <si>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</si>
  <si>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</si>
  <si>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</si>
  <si>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</si>
  <si>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</si>
  <si>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</si>
  <si>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</si>
  <si>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</si>
  <si>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</si>
  <si>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</si>
  <si>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</si>
  <si>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</si>
  <si>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</si>
  <si>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</si>
  <si>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</si>
  <si>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</si>
  <si>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</si>
  <si>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</si>
  <si>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</si>
  <si>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</si>
  <si>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</si>
  <si>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</si>
  <si>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</si>
  <si>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</si>
  <si>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</si>
  <si>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</si>
  <si>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</si>
  <si>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</si>
  <si>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</si>
  <si>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</si>
  <si>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</si>
  <si>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</si>
  <si>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</si>
  <si>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</si>
  <si>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</si>
  <si>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</si>
  <si>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</si>
  <si>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</si>
  <si>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</si>
  <si>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</si>
  <si>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</si>
  <si>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</si>
  <si>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</si>
  <si>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</si>
  <si>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</si>
  <si>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</si>
  <si>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</si>
  <si>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</si>
  <si>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</si>
  <si>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</si>
  <si>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</si>
  <si>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</si>
  <si>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</si>
  <si>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</si>
  <si>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</si>
  <si>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</si>
  <si>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</si>
  <si>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</si>
  <si>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</si>
  <si>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</si>
  <si>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</si>
  <si>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</si>
  <si>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</si>
  <si>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</si>
  <si>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</si>
  <si>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</si>
  <si>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</si>
  <si>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</si>
  <si>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</si>
  <si>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</si>
  <si>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</si>
  <si>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</si>
  <si>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</si>
  <si>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</si>
  <si>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</si>
  <si>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</si>
  <si>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</si>
  <si>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</si>
  <si>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</si>
  <si>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</si>
  <si>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</si>
  <si>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</si>
  <si>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</si>
  <si>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</si>
  <si>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</si>
  <si>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</si>
  <si>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</si>
  <si>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</si>
  <si>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</si>
  <si>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</si>
  <si>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</si>
  <si>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</si>
  <si>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</si>
  <si>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</si>
  <si>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</si>
  <si>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</si>
  <si>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</si>
  <si>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</si>
  <si>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</si>
  <si>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</si>
  <si>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</si>
  <si>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</si>
  <si>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</si>
  <si>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</si>
  <si>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</si>
  <si>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</si>
  <si>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</si>
  <si>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</si>
  <si>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</si>
  <si>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</si>
  <si>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</si>
  <si>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</si>
  <si>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</si>
  <si>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</si>
  <si>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</si>
  <si>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</si>
  <si>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</si>
  <si>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</si>
  <si>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</si>
  <si>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</si>
  <si>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</si>
  <si>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</si>
  <si>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</si>
  <si>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</si>
  <si>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</si>
  <si>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</si>
  <si>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</si>
  <si>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</si>
  <si>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</si>
  <si>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</si>
  <si>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</si>
  <si>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</si>
  <si>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</si>
  <si>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</si>
  <si>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</si>
  <si>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</si>
  <si>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</si>
  <si>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</si>
  <si>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</si>
  <si>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</si>
  <si>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</si>
  <si>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</si>
  <si>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</si>
  <si>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</si>
  <si>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</si>
  <si>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</si>
  <si>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</si>
  <si>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</si>
  <si>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</si>
  <si>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</si>
  <si>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</si>
  <si>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</si>
  <si>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</si>
  <si>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</si>
  <si>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</si>
  <si>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</si>
  <si>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</si>
  <si>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</si>
  <si>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</si>
  <si>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</si>
  <si>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</si>
  <si>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</si>
  <si>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</si>
  <si>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</si>
  <si>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</si>
  <si>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</si>
  <si>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</si>
  <si>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</si>
  <si>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</si>
  <si>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</si>
  <si>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</si>
  <si>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</si>
  <si>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</si>
  <si>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</si>
  <si>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</si>
  <si>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</si>
  <si>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</si>
  <si>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</si>
  <si>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</si>
  <si>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</si>
  <si>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</si>
  <si>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</si>
  <si>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</si>
  <si>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</si>
  <si>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</si>
  <si>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</si>
  <si>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</si>
  <si>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</si>
  <si>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</si>
  <si>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</si>
  <si>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</si>
  <si>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</si>
  <si>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</si>
  <si>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</si>
  <si>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</si>
  <si>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</si>
  <si>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</si>
  <si>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</si>
  <si>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</si>
  <si>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</si>
  <si>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</si>
  <si>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</si>
  <si>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</si>
  <si>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</si>
  <si>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</si>
  <si>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</si>
  <si>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</si>
  <si>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</si>
  <si>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</si>
  <si>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</si>
  <si>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</si>
  <si>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</si>
  <si>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</si>
  <si>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</si>
  <si>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</si>
  <si>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</si>
  <si>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</si>
  <si>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</si>
  <si>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</si>
  <si>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</si>
  <si>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</si>
  <si>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</si>
  <si>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</si>
  <si>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</si>
  <si>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</si>
  <si>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</si>
  <si>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</si>
  <si>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</si>
  <si>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</si>
  <si>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</si>
  <si>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</si>
  <si>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</si>
  <si>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</si>
  <si>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</si>
  <si>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</si>
  <si>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</si>
  <si>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</si>
  <si>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</si>
  <si>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</si>
  <si>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</si>
  <si>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</si>
  <si>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</si>
  <si>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</si>
  <si>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</si>
  <si>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</si>
  <si>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</si>
  <si>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</si>
  <si>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</si>
  <si>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</si>
  <si>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</si>
  <si>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</si>
  <si>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</si>
  <si>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</si>
  <si>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</si>
  <si>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</si>
  <si>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</si>
  <si>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</si>
  <si>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</si>
  <si>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</si>
  <si>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</si>
  <si>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</si>
  <si>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</si>
  <si>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</si>
  <si>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</si>
  <si>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</si>
  <si>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</si>
  <si>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</si>
  <si>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</si>
  <si>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</si>
  <si>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</si>
  <si>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</si>
  <si>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</si>
  <si>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</si>
  <si>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</si>
  <si>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</si>
  <si>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</si>
  <si>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</si>
  <si>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</si>
  <si>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</si>
  <si>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</si>
  <si>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</si>
  <si>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</si>
  <si>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</si>
  <si>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</si>
  <si>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</si>
  <si>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</si>
  <si>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</si>
  <si>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</si>
  <si>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</si>
  <si>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</si>
  <si>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</si>
  <si>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</si>
  <si>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</si>
  <si>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</si>
  <si>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</si>
  <si>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</si>
  <si>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</si>
  <si>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</si>
  <si>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</si>
  <si>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</si>
  <si>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</si>
  <si>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</si>
  <si>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</si>
  <si>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</si>
  <si>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</si>
  <si>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</si>
  <si>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</si>
  <si>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</si>
  <si>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</si>
  <si>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</si>
  <si>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</si>
  <si>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</si>
  <si>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</si>
  <si>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</si>
  <si>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</si>
  <si>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</si>
  <si>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</si>
  <si>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</si>
  <si>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</si>
  <si>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</si>
  <si>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</si>
  <si>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</si>
  <si>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</si>
  <si>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</si>
  <si>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</si>
  <si>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</si>
  <si>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</si>
  <si>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</si>
  <si>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</si>
  <si>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</si>
  <si>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</si>
  <si>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</si>
  <si>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</si>
  <si>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</si>
  <si>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</si>
  <si>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</si>
  <si>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</si>
  <si>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</si>
  <si>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</si>
  <si>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</si>
  <si>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</si>
  <si>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</si>
  <si>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</si>
  <si>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</si>
  <si>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</si>
  <si>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</si>
  <si>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</si>
  <si>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</si>
  <si>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</si>
  <si>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</si>
  <si>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</si>
  <si>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</si>
  <si>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</si>
  <si>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</si>
  <si>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</si>
  <si>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</si>
  <si>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</si>
  <si>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</si>
  <si>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</si>
  <si>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</si>
  <si>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</si>
  <si>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</si>
  <si>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</si>
  <si>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</si>
  <si>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</si>
  <si>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</si>
  <si>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</si>
  <si>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</si>
  <si>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</si>
  <si>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</si>
  <si>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</si>
  <si>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</si>
  <si>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</si>
  <si>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</si>
  <si>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</si>
  <si>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</si>
  <si>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</si>
  <si>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</si>
  <si>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</si>
  <si>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</si>
  <si>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</si>
  <si>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</si>
  <si>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</si>
  <si>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</si>
  <si>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</si>
  <si>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</si>
  <si>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</si>
  <si>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</si>
  <si>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</si>
  <si>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</si>
  <si>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</si>
  <si>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</si>
  <si>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</si>
  <si>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</si>
  <si>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</si>
  <si>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</si>
  <si>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</si>
  <si>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</si>
  <si>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</si>
  <si>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</si>
  <si>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</si>
  <si>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</si>
  <si>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</si>
  <si>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</si>
  <si>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</si>
  <si>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</si>
  <si>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</si>
  <si>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</si>
  <si>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</si>
  <si>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</si>
  <si>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</si>
  <si>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</si>
  <si>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</si>
  <si>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</si>
  <si>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</si>
  <si>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</si>
  <si>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</si>
  <si>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</si>
  <si>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</si>
  <si>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</si>
  <si>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</si>
  <si>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</si>
  <si>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</si>
  <si>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</si>
  <si>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</si>
  <si>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</si>
  <si>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</si>
  <si>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</si>
  <si>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</si>
  <si>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</si>
  <si>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</si>
  <si>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</si>
  <si>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</si>
  <si>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</si>
  <si>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</si>
  <si>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</si>
  <si>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</si>
  <si>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</si>
  <si>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</si>
  <si>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</si>
  <si>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</si>
  <si>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</si>
  <si>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</si>
  <si>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</si>
  <si>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</si>
  <si>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</si>
  <si>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</si>
  <si>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</si>
  <si>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</si>
  <si>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</si>
  <si>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</si>
  <si>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</si>
  <si>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</si>
  <si>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</si>
  <si>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</si>
  <si>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</si>
  <si>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</si>
  <si>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</si>
  <si>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</si>
  <si>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</si>
  <si>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</si>
  <si>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</si>
  <si>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</si>
  <si>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</si>
  <si>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</si>
  <si>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</si>
  <si>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</si>
  <si>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</si>
  <si>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</si>
  <si>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</si>
  <si>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</si>
  <si>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</si>
  <si>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</si>
  <si>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</si>
  <si>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</si>
  <si>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</si>
  <si>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</si>
  <si>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</si>
  <si>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</si>
  <si>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</si>
  <si>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</si>
  <si>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</si>
  <si>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</si>
  <si>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</si>
  <si>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</si>
  <si>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</si>
  <si>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</si>
  <si>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</si>
  <si>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</si>
  <si>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</si>
  <si>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</si>
  <si>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</si>
  <si>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</si>
  <si>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</si>
  <si>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</si>
  <si>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</si>
  <si>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</si>
  <si>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</si>
  <si>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</si>
  <si>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</si>
  <si>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</si>
  <si>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</si>
  <si>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</si>
  <si>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</si>
  <si>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</si>
  <si>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</si>
  <si>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</si>
  <si>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</si>
  <si>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</si>
  <si>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</si>
  <si>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</si>
  <si>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</si>
  <si>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</si>
  <si>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</si>
  <si>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</si>
  <si>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</si>
  <si>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</si>
  <si>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</si>
  <si>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</si>
  <si>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</si>
  <si>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</si>
  <si>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</si>
  <si>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</si>
  <si>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</si>
  <si>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</si>
  <si>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</si>
  <si>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</si>
  <si>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</si>
  <si>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</si>
  <si>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</si>
  <si>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</si>
  <si>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</si>
  <si>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</si>
  <si>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</si>
  <si>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</si>
  <si>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</si>
  <si>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</si>
  <si>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</si>
  <si>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</si>
  <si>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</si>
  <si>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</si>
  <si>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</si>
  <si>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</si>
  <si>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</si>
  <si>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</si>
  <si>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</si>
  <si>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</si>
  <si>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</si>
  <si>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</si>
  <si>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</si>
  <si>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</si>
  <si>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</si>
  <si>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</si>
  <si>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</si>
  <si>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</si>
  <si>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</si>
  <si>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</si>
  <si>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</si>
  <si>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</si>
  <si>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</si>
  <si>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</si>
  <si>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</si>
  <si>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</si>
  <si>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</si>
  <si>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</si>
  <si>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</si>
  <si>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</si>
  <si>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</si>
  <si>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</si>
  <si>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</si>
  <si>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</si>
  <si>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</si>
  <si>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</si>
  <si>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</si>
  <si>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</si>
  <si>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</si>
  <si>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</si>
  <si>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</si>
  <si>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</si>
  <si>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</si>
  <si>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</si>
  <si>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</si>
  <si>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</si>
  <si>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</si>
  <si>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</si>
  <si>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</si>
  <si>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</si>
  <si>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</si>
  <si>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</si>
  <si>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</si>
  <si>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</si>
  <si>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</si>
  <si>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</si>
  <si>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</si>
  <si>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</si>
  <si>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</si>
  <si>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</si>
  <si>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</si>
  <si>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</si>
  <si>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</si>
  <si>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</si>
  <si>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</si>
  <si>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</si>
  <si>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</si>
  <si>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</si>
  <si>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</si>
  <si>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</si>
  <si>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</si>
  <si>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</si>
  <si>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</si>
  <si>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</si>
  <si>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</si>
  <si>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</si>
  <si>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</si>
  <si>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</si>
  <si>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</si>
  <si>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</si>
  <si>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</si>
  <si>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</si>
  <si>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</si>
  <si>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</si>
  <si>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</si>
  <si>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</si>
  <si>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</si>
  <si>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</si>
  <si>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</si>
  <si>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</si>
  <si>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</si>
  <si>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</si>
  <si>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</si>
  <si>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</si>
  <si>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</si>
  <si>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</si>
  <si>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</si>
  <si>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</si>
  <si>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</si>
  <si>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</si>
  <si>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</si>
  <si>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</si>
  <si>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</si>
  <si>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</si>
  <si>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</si>
  <si>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</si>
  <si>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</si>
  <si>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</si>
  <si>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</si>
  <si>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</si>
  <si>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</si>
  <si>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</si>
  <si>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</si>
  <si>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</si>
  <si>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</si>
  <si>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</si>
  <si>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</si>
  <si>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</si>
  <si>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</si>
  <si>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</si>
  <si>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</si>
  <si>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</si>
  <si>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</si>
  <si>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</si>
  <si>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</si>
  <si>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</si>
  <si>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</si>
  <si>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</si>
  <si>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</si>
  <si>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</si>
  <si>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</si>
  <si>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</si>
  <si>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</si>
  <si>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</si>
  <si>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</si>
  <si>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</si>
  <si>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</si>
  <si>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</si>
  <si>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</si>
  <si>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</si>
  <si>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</si>
  <si>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</si>
  <si>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</si>
  <si>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</si>
  <si>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</si>
  <si>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</si>
  <si>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</si>
  <si>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</si>
  <si>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</si>
  <si>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</si>
  <si>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</si>
  <si>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</si>
  <si>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</si>
  <si>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</si>
  <si>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</si>
  <si>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</si>
  <si>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</si>
  <si>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</si>
  <si>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</si>
  <si>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</si>
  <si>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</si>
  <si>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</si>
  <si>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</si>
  <si>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</si>
  <si>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</si>
  <si>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</si>
  <si>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</si>
  <si>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</si>
  <si>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</si>
  <si>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</si>
  <si>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</si>
  <si>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</si>
  <si>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</si>
  <si>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</si>
  <si>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</si>
  <si>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</si>
  <si>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</si>
  <si>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</si>
  <si>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</si>
  <si>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</si>
  <si>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</si>
  <si>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</si>
  <si>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</si>
  <si>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</si>
  <si>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</si>
  <si>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</si>
  <si>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</si>
  <si>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</si>
  <si>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</si>
  <si>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</si>
  <si>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</si>
  <si>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</si>
  <si>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</si>
  <si>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</si>
  <si>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</si>
  <si>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</si>
  <si>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</si>
  <si>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</si>
  <si>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</si>
  <si>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</si>
  <si>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</si>
  <si>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</si>
  <si>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</si>
  <si>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</si>
  <si>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</si>
  <si>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</si>
  <si>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</si>
  <si>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</si>
  <si>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</si>
  <si>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</si>
  <si>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</si>
  <si>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</si>
  <si>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</si>
  <si>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</si>
  <si>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</si>
  <si>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</si>
  <si>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</si>
  <si>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</si>
  <si>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</si>
  <si>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</si>
  <si>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</si>
  <si>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</si>
  <si>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</si>
  <si>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</si>
  <si>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</si>
  <si>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</si>
  <si>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</si>
  <si>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</si>
  <si>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</si>
  <si>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</si>
  <si>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</si>
  <si>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</si>
  <si>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</si>
  <si>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</si>
  <si>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</si>
  <si>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</si>
  <si>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</si>
  <si>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</si>
  <si>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</si>
  <si>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</si>
  <si>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</si>
  <si>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</si>
  <si>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</si>
  <si>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</si>
  <si>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</si>
  <si>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</si>
  <si>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</si>
  <si>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</si>
  <si>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</si>
  <si>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</si>
  <si>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</si>
  <si>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</si>
  <si>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</si>
  <si>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</si>
  <si>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</si>
  <si>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</si>
  <si>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</si>
  <si>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</si>
  <si>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</si>
  <si>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</si>
  <si>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</si>
  <si>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</si>
  <si>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</si>
  <si>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</si>
  <si>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</si>
  <si>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</si>
  <si>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</si>
  <si>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</si>
  <si>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</si>
  <si>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</si>
  <si>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</si>
  <si>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</si>
  <si>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</si>
  <si>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</si>
  <si>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</si>
  <si>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</si>
  <si>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</si>
  <si>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</si>
  <si>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</si>
  <si>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</si>
  <si>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</si>
  <si>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</si>
  <si>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</si>
  <si>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</si>
  <si>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</si>
  <si>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</si>
  <si>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</si>
  <si>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</si>
  <si>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</si>
  <si>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</si>
  <si>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</si>
  <si>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</si>
  <si>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</si>
  <si>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</si>
  <si>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</si>
  <si>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</si>
  <si>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</si>
  <si>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</si>
  <si>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</si>
  <si>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</si>
  <si>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</si>
  <si>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</si>
  <si>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</si>
  <si>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</si>
  <si>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</si>
  <si>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</si>
  <si>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</si>
  <si>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</si>
  <si>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</si>
  <si>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</si>
  <si>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</si>
  <si>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</si>
  <si>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</si>
  <si>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</si>
  <si>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</si>
  <si>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</si>
  <si>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</si>
  <si>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</si>
  <si>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</si>
  <si>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</si>
  <si>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</si>
  <si>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</si>
  <si>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</si>
  <si>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</si>
  <si>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</si>
  <si>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</si>
  <si>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</si>
  <si>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</si>
  <si>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</si>
  <si>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</si>
  <si>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</si>
  <si>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</si>
  <si>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</si>
  <si>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</si>
  <si>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</si>
  <si>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</si>
  <si>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</si>
  <si>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</si>
  <si>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</si>
  <si>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</si>
  <si>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</si>
  <si>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</si>
  <si>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</si>
  <si>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</si>
  <si>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</si>
  <si>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</si>
  <si>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</si>
  <si>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</si>
  <si>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</si>
  <si>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</si>
  <si>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</si>
  <si>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</si>
  <si>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</si>
  <si>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</si>
  <si>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</si>
  <si>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</si>
  <si>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</si>
  <si>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</si>
  <si>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</si>
  <si>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</si>
  <si>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</si>
  <si>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</si>
  <si>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</si>
  <si>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</si>
  <si>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</si>
  <si>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</si>
  <si>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</si>
  <si>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</si>
  <si>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</si>
  <si>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</si>
  <si>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</si>
  <si>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</si>
  <si>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</si>
  <si>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</si>
  <si>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</si>
  <si>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</si>
  <si>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</si>
  <si>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</si>
  <si>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</si>
  <si>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</si>
  <si>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</si>
  <si>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</si>
  <si>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</si>
  <si>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</si>
  <si>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</si>
  <si>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</si>
  <si>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</si>
  <si>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</si>
  <si>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</si>
  <si>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</si>
  <si>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</si>
  <si>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</si>
  <si>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</si>
  <si>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</si>
  <si>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</si>
  <si>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</si>
  <si>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</si>
  <si>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</si>
  <si>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</si>
  <si>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</si>
  <si>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</si>
  <si>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</si>
  <si>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</si>
  <si>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</si>
  <si>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</si>
  <si>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</si>
  <si>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</si>
  <si>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</si>
  <si>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</si>
  <si>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</si>
  <si>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</si>
  <si>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</si>
  <si>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</si>
  <si>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</si>
  <si>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</si>
  <si>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</si>
  <si>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</si>
  <si>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</si>
  <si>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</si>
  <si>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</si>
  <si>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</si>
  <si>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</si>
  <si>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</si>
  <si>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</si>
  <si>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</si>
  <si>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</si>
  <si>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</si>
  <si>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</si>
  <si>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</si>
  <si>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</si>
  <si>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</si>
  <si>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</si>
  <si>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</si>
  <si>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</si>
  <si>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</si>
  <si>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</si>
  <si>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</si>
  <si>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</si>
  <si>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</si>
  <si>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</si>
  <si>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</si>
  <si>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</si>
  <si>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</si>
  <si>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</si>
  <si>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</si>
  <si>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</si>
  <si>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</si>
  <si>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</si>
  <si>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</si>
  <si>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</si>
  <si>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</si>
  <si>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</si>
  <si>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</si>
  <si>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</si>
  <si>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</si>
  <si>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</si>
  <si>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</si>
  <si>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</si>
  <si>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</si>
  <si>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</si>
  <si>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</si>
  <si>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</si>
  <si>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</si>
  <si>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</si>
  <si>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</si>
  <si>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</si>
  <si>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</si>
  <si>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</si>
  <si>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</si>
  <si>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</si>
  <si>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</si>
  <si>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</si>
  <si>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</si>
  <si>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</si>
  <si>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</si>
  <si>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</si>
  <si>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</si>
  <si>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</si>
  <si>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</si>
  <si>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</si>
  <si>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</si>
  <si>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</si>
  <si>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</si>
  <si>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</si>
  <si>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</si>
  <si>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</si>
  <si>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</si>
  <si>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</si>
  <si>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</si>
  <si>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</si>
  <si>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</si>
  <si>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</si>
  <si>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</si>
  <si>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</si>
  <si>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</si>
  <si>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</si>
  <si>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</si>
  <si>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</si>
  <si>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</si>
  <si>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</si>
  <si>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</si>
  <si>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</si>
  <si>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</si>
  <si>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</si>
  <si>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</si>
  <si>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</si>
  <si>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</si>
  <si>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</si>
  <si>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</si>
  <si>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</si>
  <si>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</si>
  <si>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</si>
  <si>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</si>
  <si>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</si>
  <si>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</si>
  <si>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</si>
  <si>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</si>
  <si>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</si>
  <si>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</si>
  <si>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</si>
  <si>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</si>
  <si>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</si>
  <si>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</si>
  <si>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</si>
  <si>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</si>
  <si>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</si>
  <si>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</si>
  <si>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</si>
  <si>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</si>
  <si>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</si>
  <si>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</si>
  <si>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</si>
  <si>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</si>
  <si>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</si>
  <si>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</si>
  <si>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</si>
  <si>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</si>
  <si>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</si>
  <si>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</si>
  <si>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</si>
  <si>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</si>
  <si>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</si>
  <si>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</si>
  <si>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</si>
  <si>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</si>
  <si>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</si>
  <si>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</si>
  <si>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</si>
  <si>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</si>
  <si>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</si>
  <si>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</si>
  <si>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</si>
  <si>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</si>
  <si>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</si>
  <si>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</si>
  <si>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</si>
  <si>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</si>
  <si>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</si>
  <si>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</si>
  <si>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</si>
  <si>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</si>
  <si>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</si>
  <si>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</si>
  <si>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</si>
  <si>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</si>
  <si>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</si>
  <si>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</si>
  <si>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</si>
  <si>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</si>
  <si>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</si>
  <si>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</si>
  <si>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</si>
  <si>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</si>
  <si>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</si>
  <si>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</si>
  <si>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</si>
  <si>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</si>
  <si>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</si>
  <si>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</si>
  <si>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</si>
  <si>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</si>
  <si>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</si>
  <si>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</si>
  <si>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</si>
  <si>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</si>
  <si>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</si>
  <si>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</si>
  <si>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</si>
  <si>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</si>
  <si>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</si>
  <si>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</si>
  <si>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</si>
  <si>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</si>
  <si>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</si>
  <si>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</si>
  <si>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</si>
  <si>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</si>
  <si>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</si>
  <si>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</si>
  <si>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</si>
  <si>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</si>
  <si>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</si>
  <si>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</si>
  <si>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</si>
  <si>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</si>
  <si>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</si>
  <si>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</si>
  <si>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</si>
  <si>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</si>
  <si>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</si>
  <si>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</si>
  <si>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</si>
  <si>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</si>
  <si>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</si>
  <si>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</si>
  <si>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</si>
  <si>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</si>
  <si>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</si>
  <si>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</si>
  <si>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</si>
  <si>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</si>
  <si>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</si>
  <si>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</si>
  <si>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</si>
  <si>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</si>
  <si>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</si>
  <si>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</si>
  <si>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</si>
  <si>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</si>
  <si>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</si>
  <si>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</si>
  <si>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</si>
  <si>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</si>
  <si>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</si>
  <si>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</si>
  <si>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</si>
  <si>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</si>
  <si>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</si>
  <si>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</si>
  <si>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</si>
  <si>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</si>
  <si>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</si>
  <si>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</si>
  <si>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</si>
  <si>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</si>
  <si>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</si>
  <si>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</si>
  <si>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</si>
  <si>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</si>
  <si>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</si>
  <si>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</si>
  <si>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</si>
  <si>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</si>
  <si>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</si>
  <si>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</si>
  <si>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</si>
  <si>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</si>
  <si>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</si>
  <si>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</si>
  <si>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</si>
  <si>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</si>
  <si>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</si>
  <si>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</si>
  <si>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</si>
  <si>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</si>
  <si>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</si>
  <si>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</si>
  <si>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</si>
  <si>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</si>
  <si>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</si>
  <si>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</si>
  <si>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</si>
  <si>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</si>
  <si>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</si>
  <si>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</si>
  <si>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</si>
  <si>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</si>
  <si>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</si>
  <si>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</si>
  <si>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</si>
  <si>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</si>
  <si>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</si>
  <si>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</si>
  <si>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</si>
  <si>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</si>
  <si>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</si>
  <si>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</si>
  <si>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</si>
  <si>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</si>
  <si>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</si>
  <si>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</si>
  <si>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</si>
  <si>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</si>
  <si>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</si>
  <si>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</si>
  <si>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</si>
  <si>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</si>
  <si>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</si>
  <si>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</si>
  <si>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</si>
  <si>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</si>
  <si>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</si>
  <si>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</si>
  <si>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</si>
  <si>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</si>
  <si>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</si>
  <si>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</si>
  <si>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</si>
  <si>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</si>
  <si>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</si>
  <si>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</si>
  <si>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</si>
  <si>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</si>
  <si>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</si>
  <si>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</si>
  <si>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</si>
  <si>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</si>
  <si>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</si>
  <si>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</si>
  <si>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</si>
  <si>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</si>
  <si>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</si>
  <si>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</si>
  <si>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</si>
  <si>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</si>
  <si>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</si>
  <si>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</si>
  <si>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</si>
  <si>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</si>
  <si>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</si>
  <si>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</si>
  <si>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</si>
  <si>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</si>
  <si>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</si>
  <si>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</si>
  <si>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</si>
  <si>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</si>
  <si>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</si>
  <si>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</si>
  <si>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</si>
  <si>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</si>
  <si>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</si>
  <si>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</si>
  <si>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</si>
  <si>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</si>
  <si>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</si>
  <si>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</si>
  <si>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</si>
  <si>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</si>
  <si>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</si>
  <si>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</si>
  <si>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</si>
  <si>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</si>
  <si>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</si>
  <si>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</si>
  <si>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</si>
  <si>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</si>
  <si>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</si>
  <si>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</si>
  <si>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</si>
  <si>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</si>
  <si>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</si>
  <si>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</si>
  <si>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</si>
  <si>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</si>
  <si>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</si>
  <si>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</si>
  <si>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</si>
  <si>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</si>
  <si>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</si>
  <si>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</si>
  <si>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</si>
  <si>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</si>
  <si>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</si>
  <si>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</si>
  <si>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</si>
  <si>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</si>
  <si>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</si>
  <si>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</si>
  <si>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</si>
  <si>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</si>
  <si>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</si>
  <si>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</si>
  <si>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</si>
  <si>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</si>
  <si>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</si>
  <si>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</si>
  <si>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</si>
  <si>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</si>
  <si>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</si>
  <si>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</si>
  <si>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</si>
  <si>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</si>
  <si>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</si>
  <si>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</si>
  <si>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</si>
  <si>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</si>
  <si>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</si>
  <si>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</si>
  <si>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</si>
  <si>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</si>
  <si>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</si>
  <si>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</si>
  <si>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</si>
  <si>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</si>
  <si>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</si>
  <si>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</si>
  <si>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</si>
  <si>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</si>
  <si>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</si>
  <si>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</si>
  <si>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</si>
  <si>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</si>
  <si>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</si>
  <si>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</si>
  <si>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</si>
  <si>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</si>
  <si>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</si>
  <si>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</si>
  <si>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</si>
  <si>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</si>
  <si>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</si>
  <si>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</si>
  <si>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</si>
  <si>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</si>
  <si>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</si>
  <si>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</si>
  <si>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</si>
  <si>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</si>
  <si>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</si>
  <si>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</si>
  <si>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</si>
  <si>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</si>
  <si>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</si>
  <si>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</si>
  <si>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</si>
  <si>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</si>
  <si>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</si>
  <si>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</si>
  <si>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</si>
  <si>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</si>
  <si>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</si>
  <si>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</si>
  <si>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</si>
  <si>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</si>
  <si>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</si>
  <si>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</si>
  <si>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</si>
  <si>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</si>
  <si>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</si>
  <si>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</si>
  <si>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</si>
  <si>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</si>
  <si>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</si>
  <si>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</si>
  <si>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</si>
  <si>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</si>
  <si>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</si>
  <si>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</si>
  <si>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</si>
  <si>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</si>
  <si>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</si>
  <si>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</si>
  <si>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</si>
  <si>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</si>
  <si>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</si>
  <si>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</si>
  <si>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</si>
  <si>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</si>
  <si>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</si>
  <si>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</si>
  <si>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</si>
  <si>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</si>
  <si>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</si>
  <si>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</si>
  <si>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</si>
  <si>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</si>
  <si>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</si>
  <si>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</si>
  <si>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</si>
  <si>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</si>
  <si>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</si>
  <si>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</si>
  <si>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</si>
  <si>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</si>
  <si>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</si>
  <si>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</si>
  <si>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</si>
  <si>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</si>
  <si>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</si>
  <si>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</si>
  <si>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</si>
  <si>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</si>
  <si>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</si>
  <si>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</si>
  <si>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</si>
  <si>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</si>
  <si>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</si>
  <si>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</si>
  <si>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</si>
  <si>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</si>
  <si>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</si>
  <si>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</si>
  <si>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</si>
  <si>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</si>
  <si>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</si>
  <si>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</si>
  <si>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</si>
  <si>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</si>
  <si>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</si>
  <si>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</si>
  <si>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</si>
  <si>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</si>
  <si>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</si>
  <si>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</si>
  <si>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</si>
  <si>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</si>
  <si>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</si>
  <si>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</si>
  <si>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</si>
  <si>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</si>
  <si>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</si>
  <si>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</si>
  <si>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</si>
  <si>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</si>
  <si>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</si>
  <si>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</si>
  <si>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</si>
  <si>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</si>
  <si>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</si>
  <si>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</si>
  <si>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</si>
  <si>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</si>
  <si>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</si>
  <si>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</si>
  <si>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</si>
  <si>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</si>
  <si>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</si>
  <si>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</si>
  <si>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</si>
  <si>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</si>
  <si>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</si>
  <si>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</si>
  <si>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</si>
  <si>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</si>
  <si>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</si>
  <si>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</si>
  <si>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</si>
  <si>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</si>
  <si>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</si>
  <si>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</si>
  <si>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</si>
  <si>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</si>
  <si>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</si>
  <si>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</si>
  <si>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</si>
  <si>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</si>
  <si>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</si>
  <si>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</si>
  <si>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</si>
  <si>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</si>
  <si>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</si>
  <si>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</si>
  <si>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</si>
  <si>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</si>
  <si>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</si>
  <si>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</si>
  <si>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</si>
  <si>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</si>
  <si>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</si>
  <si>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</si>
  <si>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</si>
  <si>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</si>
  <si>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</si>
  <si>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</si>
  <si>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</si>
  <si>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</si>
  <si>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</si>
  <si>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</si>
  <si>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</si>
  <si>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</si>
  <si>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</si>
  <si>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</si>
  <si>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</si>
  <si>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</si>
  <si>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</si>
  <si>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</si>
  <si>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</si>
  <si>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</si>
  <si>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</si>
  <si>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</si>
  <si>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</si>
  <si>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</si>
  <si>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</si>
  <si>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</si>
  <si>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</si>
  <si>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</si>
  <si>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</si>
  <si>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</si>
  <si>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</si>
  <si>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</si>
  <si>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</si>
  <si>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</si>
  <si>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</si>
  <si>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</si>
  <si>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</si>
  <si>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</si>
  <si>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</si>
  <si>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</si>
  <si>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</si>
  <si>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</si>
  <si>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</si>
  <si>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</si>
  <si>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</si>
  <si>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</si>
  <si>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</si>
  <si>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</si>
  <si>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</si>
  <si>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</si>
  <si>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</si>
  <si>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</si>
  <si>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</si>
  <si>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</si>
  <si>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</si>
  <si>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</si>
  <si>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</si>
  <si>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</si>
  <si>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</si>
  <si>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</si>
  <si>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</si>
  <si>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</si>
  <si>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</si>
  <si>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</si>
  <si>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</si>
  <si>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</si>
  <si>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</si>
  <si>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</si>
  <si>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</si>
  <si>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</si>
  <si>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</si>
  <si>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</si>
  <si>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</si>
  <si>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</si>
  <si>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</si>
  <si>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</si>
  <si>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</si>
  <si>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</si>
  <si>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</si>
  <si>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</si>
  <si>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</si>
  <si>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</si>
  <si>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</si>
  <si>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</si>
  <si>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</si>
  <si>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</si>
  <si>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</si>
  <si>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</si>
  <si>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</si>
  <si>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</si>
  <si>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</si>
  <si>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</si>
  <si>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</si>
  <si>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</si>
  <si>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</si>
  <si>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</si>
  <si>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</si>
  <si>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</si>
  <si>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</si>
  <si>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</si>
  <si>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</si>
  <si>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</si>
  <si>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</si>
  <si>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</si>
  <si>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</si>
  <si>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</si>
  <si>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</si>
  <si>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</si>
  <si>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</si>
  <si>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</si>
  <si>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</si>
  <si>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</si>
  <si>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</si>
  <si>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</si>
  <si>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</si>
  <si>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</si>
  <si>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</si>
  <si>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</si>
  <si>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</si>
  <si>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</si>
  <si>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</si>
  <si>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</si>
  <si>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</si>
  <si>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</si>
  <si>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</si>
  <si>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</si>
  <si>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</si>
  <si>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</si>
  <si>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</si>
  <si>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</si>
  <si>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</si>
  <si>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</si>
  <si>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</si>
  <si>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</si>
  <si>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</si>
  <si>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</si>
  <si>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</si>
  <si>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</si>
  <si>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</si>
  <si>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</si>
  <si>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</si>
  <si>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</si>
  <si>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</si>
  <si>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</si>
  <si>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</si>
  <si>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</si>
  <si>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</si>
  <si>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</si>
  <si>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</si>
  <si>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</si>
  <si>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</si>
  <si>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</si>
  <si>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</si>
  <si>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</si>
  <si>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</si>
  <si>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</si>
  <si>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</si>
  <si>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</si>
  <si>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</si>
  <si>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</si>
  <si>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</si>
  <si>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</si>
  <si>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</si>
  <si>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</si>
  <si>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</si>
  <si>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</si>
  <si>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</si>
  <si>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</si>
  <si>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</si>
  <si>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</si>
  <si>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</si>
  <si>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</si>
  <si>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</si>
  <si>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</si>
  <si>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</si>
  <si>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</si>
  <si>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</si>
  <si>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</si>
  <si>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</si>
  <si>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</si>
  <si>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</si>
  <si>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</si>
  <si>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</si>
  <si>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</si>
  <si>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</si>
  <si>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</si>
  <si>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</si>
  <si>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</si>
  <si>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</si>
  <si>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</si>
  <si>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</si>
  <si>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</si>
  <si>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</si>
  <si>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</si>
  <si>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</si>
  <si>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</si>
  <si>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</si>
  <si>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</si>
  <si>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</si>
  <si>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</si>
  <si>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</si>
  <si>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</si>
  <si>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</si>
  <si>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</si>
  <si>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</si>
  <si>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</si>
  <si>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</si>
  <si>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</si>
  <si>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</si>
  <si>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</si>
  <si>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</si>
  <si>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</si>
  <si>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</si>
  <si>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</si>
  <si>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</si>
  <si>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</si>
  <si>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</si>
  <si>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</si>
  <si>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</si>
  <si>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</si>
  <si>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</si>
  <si>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</si>
  <si>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</si>
  <si>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</si>
  <si>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</si>
  <si>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</si>
  <si>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</si>
  <si>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</si>
  <si>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</si>
  <si>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</si>
  <si>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</si>
  <si>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</si>
  <si>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</si>
  <si>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</si>
  <si>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</si>
  <si>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</si>
  <si>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</si>
  <si>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</si>
  <si>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</si>
  <si>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</si>
  <si>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</si>
  <si>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</si>
  <si>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</si>
  <si>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</si>
  <si>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</si>
  <si>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</si>
  <si>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</si>
  <si>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</si>
  <si>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</si>
  <si>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</si>
  <si>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</si>
  <si>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</si>
  <si>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</si>
  <si>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</si>
  <si>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</si>
  <si>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</si>
  <si>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</si>
  <si>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</si>
  <si>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</si>
  <si>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</si>
  <si>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</si>
  <si>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</si>
  <si>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</si>
  <si>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</si>
  <si>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</si>
  <si>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</si>
  <si>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</si>
  <si>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</si>
  <si>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</si>
  <si>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</si>
  <si>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</si>
  <si>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</si>
  <si>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</si>
  <si>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</si>
  <si>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</si>
  <si>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</si>
  <si>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</si>
  <si>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</si>
  <si>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</si>
  <si>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</si>
  <si>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</si>
  <si>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</si>
  <si>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</si>
  <si>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</si>
  <si>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</si>
  <si>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</si>
  <si>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</si>
  <si>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</si>
  <si>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</si>
  <si>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</si>
  <si>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</si>
  <si>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</si>
  <si>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</si>
  <si>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</si>
  <si>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</si>
  <si>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</si>
  <si>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</si>
  <si>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</si>
  <si>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</si>
  <si>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</si>
  <si>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</si>
  <si>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</si>
  <si>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</si>
  <si>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</si>
  <si>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</si>
  <si>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</si>
  <si>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</si>
  <si>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</si>
  <si>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</si>
  <si>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</si>
  <si>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</si>
  <si>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</si>
  <si>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</si>
  <si>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</si>
  <si>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</si>
  <si>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</si>
  <si>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</si>
  <si>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</si>
  <si>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</si>
  <si>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</si>
  <si>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</si>
  <si>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</si>
  <si>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</si>
  <si>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</si>
  <si>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</si>
  <si>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</si>
  <si>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</si>
  <si>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</si>
  <si>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</si>
  <si>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</si>
  <si>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</si>
  <si>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</si>
  <si>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</si>
  <si>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</si>
  <si>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</si>
  <si>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</si>
  <si>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</si>
  <si>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</si>
  <si>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</si>
  <si>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</si>
  <si>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</si>
  <si>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</si>
  <si>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</si>
  <si>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</si>
  <si>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</si>
  <si>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</si>
  <si>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</si>
  <si>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</si>
  <si>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</si>
  <si>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</si>
  <si>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</si>
  <si>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</si>
  <si>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</si>
  <si>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</si>
  <si>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</si>
  <si>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</si>
  <si>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</si>
  <si>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</si>
  <si>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</si>
  <si>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</si>
  <si>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</si>
  <si>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</si>
  <si>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</si>
  <si>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</si>
  <si>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</si>
  <si>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</si>
  <si>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</si>
  <si>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</si>
  <si>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</si>
  <si>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</si>
  <si>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</si>
  <si>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</si>
  <si>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</si>
  <si>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</si>
  <si>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</si>
  <si>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</si>
  <si>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</si>
  <si>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</si>
  <si>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</si>
  <si>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</si>
  <si>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</si>
  <si>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</si>
  <si>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</si>
  <si>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</si>
  <si>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</si>
  <si>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</si>
  <si>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</si>
  <si>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</si>
  <si>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</si>
  <si>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</si>
  <si>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</si>
  <si>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</si>
  <si>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</si>
  <si>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</si>
  <si>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</si>
  <si>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</si>
  <si>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</si>
  <si>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</si>
  <si>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</si>
  <si>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</si>
  <si>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</si>
  <si>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</si>
  <si>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</si>
  <si>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</si>
  <si>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</si>
  <si>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</si>
  <si>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</si>
  <si>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</si>
  <si>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</si>
  <si>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</si>
  <si>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</si>
  <si>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</si>
  <si>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</si>
  <si>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</si>
  <si>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</si>
  <si>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</si>
  <si>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</si>
  <si>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</si>
  <si>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</si>
  <si>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</si>
  <si>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</si>
  <si>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</si>
  <si>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</si>
  <si>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</si>
  <si>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</si>
  <si>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</si>
  <si>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</si>
  <si>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</si>
  <si>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</si>
  <si>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</si>
  <si>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</si>
  <si>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</si>
  <si>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</si>
  <si>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</si>
  <si>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</si>
  <si>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</si>
  <si>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</si>
  <si>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</si>
  <si>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</si>
  <si>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</si>
  <si>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</si>
  <si>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</si>
  <si>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</si>
  <si>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</si>
  <si>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</si>
  <si>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</si>
  <si>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</si>
  <si>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</si>
  <si>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</si>
  <si>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</si>
  <si>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</si>
  <si>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</si>
  <si>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</si>
  <si>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</si>
  <si>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</si>
  <si>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</si>
  <si>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</si>
  <si>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</si>
  <si>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</si>
  <si>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</si>
  <si>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</si>
  <si>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</si>
  <si>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</si>
  <si>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</si>
  <si>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</si>
  <si>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</si>
  <si>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</si>
  <si>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</si>
  <si>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</si>
  <si>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</si>
  <si>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</si>
  <si>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</si>
  <si>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</si>
  <si>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</si>
  <si>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</si>
  <si>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</si>
  <si>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</si>
  <si>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</si>
  <si>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</si>
  <si>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</si>
  <si>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</si>
  <si>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</si>
  <si>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</si>
  <si>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</si>
  <si>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</si>
  <si>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</si>
  <si>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</si>
  <si>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</si>
  <si>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</si>
  <si>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</si>
  <si>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</si>
  <si>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</si>
  <si>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</si>
  <si>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</si>
  <si>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</si>
  <si>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</si>
  <si>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</si>
  <si>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</si>
  <si>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</si>
  <si>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</si>
  <si>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</si>
  <si>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</si>
  <si>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</si>
  <si>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</si>
  <si>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</si>
  <si>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</si>
  <si>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</si>
  <si>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</si>
  <si>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</si>
  <si>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</si>
  <si>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</si>
  <si>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</si>
  <si>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</si>
  <si>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</si>
  <si>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</si>
  <si>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</si>
  <si>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</si>
  <si>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</si>
  <si>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</si>
  <si>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</si>
  <si>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</si>
  <si>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</si>
  <si>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</si>
  <si>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</si>
  <si>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</si>
  <si>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</si>
  <si>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</si>
  <si>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</si>
  <si>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</si>
  <si>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</si>
  <si>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</si>
  <si>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</si>
  <si>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</si>
  <si>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</si>
  <si>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</si>
  <si>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</si>
  <si>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</si>
  <si>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</si>
  <si>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</si>
  <si>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</si>
  <si>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</si>
  <si>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</si>
  <si>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</si>
  <si>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</si>
  <si>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</si>
  <si>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</si>
  <si>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</si>
  <si>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</si>
  <si>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</si>
  <si>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</si>
  <si>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</si>
  <si>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</si>
  <si>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</si>
  <si>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</si>
  <si>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</si>
  <si>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</si>
  <si>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</si>
  <si>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</si>
  <si>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</si>
  <si>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</si>
  <si>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</si>
  <si>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</si>
  <si>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</si>
  <si>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</si>
  <si>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</si>
  <si>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</si>
  <si>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</si>
  <si>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</si>
  <si>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</si>
  <si>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</si>
  <si>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</si>
  <si>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</si>
  <si>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</si>
  <si>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</si>
  <si>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</si>
  <si>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</si>
  <si>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</si>
  <si>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</si>
  <si>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</si>
  <si>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</si>
  <si>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</si>
  <si>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</si>
  <si>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</si>
  <si>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</si>
  <si>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</si>
  <si>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</si>
  <si>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</si>
  <si>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</si>
  <si>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</si>
  <si>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</si>
  <si>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</si>
  <si>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</si>
  <si>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</si>
  <si>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</si>
  <si>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</si>
  <si>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</si>
  <si>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</si>
  <si>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</si>
  <si>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</si>
  <si>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</si>
  <si>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</si>
  <si>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</si>
  <si>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</si>
  <si>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</si>
  <si>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</si>
  <si>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</si>
  <si>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</si>
  <si>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</si>
  <si>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</si>
  <si>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</si>
  <si>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</si>
  <si>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</si>
  <si>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</si>
  <si>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</si>
  <si>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</si>
  <si>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</si>
  <si>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</si>
  <si>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</si>
  <si>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</si>
  <si>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</si>
  <si>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</si>
  <si>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</si>
  <si>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</si>
  <si>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</si>
  <si>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</si>
  <si>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</si>
  <si>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</si>
  <si>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</si>
  <si>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</si>
  <si>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</si>
  <si>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</si>
  <si>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</si>
  <si>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</si>
  <si>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</si>
  <si>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</si>
  <si>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</si>
  <si>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</si>
  <si>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</si>
  <si>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</si>
  <si>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</si>
  <si>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</si>
  <si>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</si>
  <si>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</si>
  <si>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</si>
  <si>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</si>
  <si>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</si>
  <si>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</si>
  <si>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</si>
  <si>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</si>
  <si>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</si>
  <si>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</si>
  <si>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</si>
  <si>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</si>
  <si>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</si>
  <si>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</si>
  <si>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</si>
  <si>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</si>
  <si>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</si>
  <si>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</si>
  <si>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</si>
  <si>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</si>
  <si>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</si>
  <si>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</si>
  <si>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</si>
  <si>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</si>
  <si>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</si>
  <si>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</si>
  <si>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</si>
  <si>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</si>
  <si>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</si>
  <si>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</si>
  <si>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</si>
  <si>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</si>
  <si>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</si>
  <si>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</si>
  <si>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</si>
  <si>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</si>
  <si>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</si>
  <si>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</si>
  <si>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</si>
  <si>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</si>
  <si>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</si>
  <si>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</si>
  <si>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</si>
  <si>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</si>
  <si>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</si>
  <si>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</si>
  <si>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</si>
  <si>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</si>
  <si>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</si>
  <si>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</si>
  <si>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</si>
  <si>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</si>
  <si>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</si>
  <si>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</si>
  <si>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</si>
  <si>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</si>
  <si>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</si>
  <si>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</si>
  <si>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</si>
  <si>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</si>
  <si>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</si>
  <si>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</si>
  <si>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</si>
  <si>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</si>
  <si>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</si>
  <si>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</si>
  <si>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</si>
  <si>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</si>
  <si>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</si>
  <si>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</si>
  <si>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</si>
  <si>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</si>
  <si>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</si>
  <si>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</si>
  <si>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</si>
  <si>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</si>
  <si>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</si>
  <si>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</si>
  <si>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</si>
  <si>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</si>
  <si>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</si>
  <si>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</si>
  <si>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</si>
  <si>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</si>
  <si>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</si>
  <si>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</si>
  <si>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</si>
  <si>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</si>
  <si>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</si>
  <si>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</si>
  <si>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</si>
  <si>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</si>
  <si>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</si>
  <si>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</si>
  <si>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</si>
  <si>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</si>
  <si>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</si>
  <si>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</si>
  <si>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</si>
  <si>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</si>
  <si>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</si>
  <si>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</si>
  <si>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</si>
  <si>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</si>
  <si>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</si>
  <si>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</si>
  <si>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</si>
  <si>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</si>
  <si>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</si>
  <si>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</si>
  <si>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</si>
  <si>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</si>
  <si>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</si>
  <si>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</si>
  <si>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</si>
  <si>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</si>
  <si>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</si>
  <si>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</si>
  <si>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</si>
  <si>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</si>
  <si>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</si>
  <si>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</si>
  <si>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</si>
  <si>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</si>
  <si>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</si>
  <si>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</si>
  <si>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</si>
  <si>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</si>
  <si>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</si>
  <si>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</si>
  <si>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</si>
  <si>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</si>
  <si>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</si>
  <si>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</si>
  <si>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</si>
  <si>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</si>
  <si>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</si>
  <si>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</si>
  <si>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</si>
  <si>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</si>
  <si>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</si>
  <si>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</si>
  <si>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</si>
  <si>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</si>
  <si>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</si>
  <si>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</si>
  <si>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</si>
  <si>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</si>
  <si>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</si>
  <si>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</si>
  <si>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</si>
  <si>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</si>
  <si>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</si>
  <si>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</si>
  <si>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</si>
  <si>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</si>
  <si>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</si>
  <si>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</si>
  <si>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</si>
  <si>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</si>
  <si>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</si>
  <si>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</si>
  <si>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</si>
  <si>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</si>
  <si>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</si>
  <si>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</si>
  <si>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</si>
  <si>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</si>
  <si>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</si>
  <si>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</si>
  <si>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</si>
  <si>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</si>
  <si>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</si>
  <si>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</si>
  <si>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</si>
  <si>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</si>
  <si>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</si>
  <si>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</si>
  <si>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</si>
  <si>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</si>
  <si>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</si>
  <si>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</si>
  <si>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</si>
  <si>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</si>
  <si>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</si>
  <si>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</si>
  <si>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</si>
  <si>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</si>
  <si>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</si>
  <si>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</si>
  <si>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</si>
  <si>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</si>
  <si>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</si>
  <si>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</si>
  <si>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</si>
  <si>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</si>
  <si>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</si>
  <si>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</si>
  <si>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</si>
  <si>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</si>
  <si>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</si>
  <si>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</si>
  <si>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</si>
  <si>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</si>
  <si>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</si>
  <si>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</si>
  <si>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</si>
  <si>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</si>
  <si>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</si>
  <si>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</si>
  <si>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</si>
  <si>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</si>
  <si>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</si>
  <si>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</si>
  <si>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</si>
  <si>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</si>
  <si>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</si>
  <si>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</si>
  <si>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</si>
  <si>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</si>
  <si>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</si>
  <si>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</si>
  <si>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</si>
  <si>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</si>
  <si>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</si>
  <si>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</si>
  <si>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</si>
  <si>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</si>
  <si>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</si>
  <si>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</si>
  <si>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</si>
  <si>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</si>
  <si>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</si>
  <si>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</si>
  <si>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</si>
  <si>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</si>
  <si>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</si>
  <si>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</si>
  <si>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</si>
  <si>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</si>
  <si>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</si>
  <si>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</si>
  <si>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</si>
  <si>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</si>
  <si>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</si>
  <si>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</si>
  <si>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</si>
  <si>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</si>
  <si>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</si>
  <si>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</si>
  <si>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</si>
  <si>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</si>
  <si>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</si>
  <si>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</si>
  <si>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</si>
  <si>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</si>
  <si>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</si>
  <si>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</si>
  <si>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</si>
  <si>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</si>
  <si>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</si>
  <si>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</si>
  <si>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</si>
  <si>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</si>
  <si>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</si>
  <si>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</si>
  <si>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</si>
  <si>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</si>
  <si>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</si>
  <si>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</si>
  <si>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</si>
  <si>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</si>
  <si>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</si>
  <si>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</si>
  <si>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</si>
  <si>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</si>
  <si>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</si>
  <si>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</si>
  <si>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</si>
  <si>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</si>
  <si>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</si>
  <si>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</si>
  <si>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</si>
  <si>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</si>
  <si>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</si>
  <si>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</si>
  <si>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</si>
  <si>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</si>
  <si>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</si>
  <si>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</si>
  <si>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</si>
  <si>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</si>
  <si>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</si>
  <si>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</si>
  <si>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</si>
  <si>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</si>
  <si>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</si>
  <si>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</si>
  <si>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</si>
  <si>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</si>
  <si>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</si>
  <si>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</si>
  <si>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</si>
  <si>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</si>
  <si>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</si>
  <si>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</si>
  <si>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</si>
  <si>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</si>
  <si>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</si>
  <si>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</si>
  <si>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</si>
  <si>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</si>
  <si>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</si>
  <si>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</si>
  <si>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</si>
  <si>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</si>
  <si>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</si>
  <si>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</si>
  <si>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</si>
  <si>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</si>
  <si>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</si>
  <si>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</si>
  <si>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</si>
  <si>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</si>
  <si>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</si>
  <si>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</si>
  <si>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</si>
  <si>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</si>
  <si>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</si>
  <si>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</si>
  <si>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</si>
  <si>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</si>
  <si>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</si>
  <si>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</si>
  <si>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</si>
  <si>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</si>
  <si>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</si>
  <si>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</si>
  <si>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</si>
  <si>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</si>
  <si>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</si>
  <si>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</si>
  <si>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</si>
  <si>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</si>
  <si>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</si>
  <si>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</si>
  <si>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</si>
  <si>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</si>
  <si>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</si>
  <si>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</si>
  <si>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</si>
  <si>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</si>
  <si>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</si>
  <si>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</si>
  <si>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</si>
  <si>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</si>
  <si>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</si>
  <si>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</si>
  <si>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</si>
  <si>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</si>
  <si>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</si>
  <si>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</si>
  <si>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</si>
  <si>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</si>
  <si>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</si>
  <si>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</si>
  <si>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</si>
  <si>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</si>
  <si>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</si>
  <si>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</si>
  <si>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</si>
  <si>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</si>
  <si>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</si>
  <si>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</si>
  <si>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</si>
  <si>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</si>
  <si>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</si>
  <si>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</si>
  <si>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</si>
  <si>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</si>
  <si>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</si>
  <si>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</si>
  <si>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</si>
  <si>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</si>
  <si>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</si>
  <si>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</si>
  <si>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</si>
  <si>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</si>
  <si>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</si>
  <si>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</si>
  <si>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</si>
  <si>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</si>
  <si>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</si>
  <si>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</si>
  <si>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</si>
  <si>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</si>
  <si>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</si>
  <si>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</si>
  <si>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</si>
  <si>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</si>
  <si>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</si>
  <si>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</si>
  <si>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</si>
  <si>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</si>
  <si>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</si>
  <si>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</si>
  <si>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</si>
  <si>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</si>
  <si>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</si>
  <si>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</si>
  <si>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</si>
  <si>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</si>
  <si>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</si>
  <si>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</si>
  <si>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</si>
  <si>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</si>
  <si>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</si>
  <si>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</si>
  <si>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</si>
  <si>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</si>
  <si>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</si>
  <si>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</si>
  <si>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</si>
  <si>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</si>
  <si>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</si>
  <si>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</si>
  <si>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</si>
  <si>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</si>
  <si>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</si>
  <si>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</si>
  <si>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</si>
  <si>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</si>
  <si>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</si>
  <si>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</si>
  <si>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</si>
  <si>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</si>
  <si>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</si>
  <si>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</si>
  <si>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</si>
  <si>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</si>
  <si>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</si>
  <si>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</si>
  <si>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</si>
  <si>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</si>
  <si>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</si>
  <si>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</si>
  <si>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</si>
  <si>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</si>
  <si>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</si>
  <si>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</si>
  <si>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</si>
  <si>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</si>
  <si>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</si>
  <si>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</si>
  <si>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</si>
  <si>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</si>
  <si>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</si>
  <si>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</si>
  <si>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</si>
  <si>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</si>
  <si>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</si>
  <si>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</si>
  <si>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</si>
  <si>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</si>
  <si>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</si>
  <si>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</si>
  <si>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</si>
  <si>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</si>
  <si>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</si>
  <si>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</si>
  <si>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</si>
  <si>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</si>
  <si>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</si>
  <si>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</si>
  <si>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</si>
  <si>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</si>
  <si>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</si>
  <si>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</si>
  <si>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</si>
  <si>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</si>
  <si>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</si>
  <si>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</si>
  <si>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</si>
  <si>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</si>
  <si>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</si>
  <si>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</si>
  <si>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</si>
  <si>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</si>
  <si>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</si>
  <si>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</si>
  <si>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</si>
  <si>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</si>
  <si>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</si>
  <si>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</si>
  <si>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</si>
  <si>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</si>
  <si>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</si>
  <si>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</si>
  <si>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</si>
  <si>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</si>
  <si>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</si>
  <si>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</si>
  <si>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</si>
  <si>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</si>
  <si>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</si>
  <si>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</si>
  <si>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</si>
  <si>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</si>
  <si>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</si>
  <si>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</si>
  <si>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</si>
  <si>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</si>
  <si>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</si>
  <si>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</si>
  <si>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</si>
  <si>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</si>
  <si>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</si>
  <si>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</si>
  <si>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</si>
  <si>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</si>
  <si>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</si>
  <si>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</si>
  <si>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</si>
  <si>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</si>
  <si>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</si>
  <si>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</si>
  <si>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</si>
  <si>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</si>
  <si>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</si>
  <si>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</si>
  <si>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</si>
  <si>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</si>
  <si>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</si>
  <si>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</si>
  <si>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</si>
  <si>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</si>
  <si>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</si>
  <si>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</si>
  <si>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</si>
  <si>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</si>
  <si>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</si>
  <si>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</si>
  <si>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</si>
  <si>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</si>
  <si>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</si>
  <si>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</si>
  <si>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</si>
  <si>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</si>
  <si>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</si>
  <si>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</si>
  <si>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</si>
  <si>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</si>
  <si>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</si>
  <si>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</si>
  <si>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</si>
  <si>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</si>
  <si>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</si>
  <si>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</si>
  <si>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</si>
  <si>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</si>
  <si>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</si>
  <si>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</si>
  <si>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</si>
  <si>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</si>
  <si>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</si>
  <si>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</si>
  <si>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</si>
  <si>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</si>
  <si>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</si>
  <si>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</si>
  <si>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</si>
  <si>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</si>
  <si>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</si>
  <si>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</si>
  <si>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</si>
  <si>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</si>
  <si>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</si>
  <si>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</si>
  <si>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</si>
  <si>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</si>
  <si>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</si>
  <si>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</si>
  <si>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</si>
  <si>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</si>
  <si>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</si>
  <si>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</si>
  <si>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</si>
  <si>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</si>
  <si>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</si>
  <si>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</si>
  <si>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</si>
  <si>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</si>
  <si>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</si>
  <si>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</si>
  <si>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</si>
  <si>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</si>
  <si>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</si>
  <si>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</si>
  <si>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</si>
  <si>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</si>
  <si>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</si>
  <si>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</si>
  <si>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</si>
  <si>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</si>
  <si>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</si>
  <si>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</si>
  <si>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</si>
  <si>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</si>
  <si>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</si>
  <si>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</si>
  <si>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</si>
  <si>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</si>
  <si>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</si>
  <si>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</si>
  <si>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</si>
  <si>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</si>
  <si>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</si>
  <si>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</si>
  <si>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</si>
  <si>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</si>
  <si>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</si>
  <si>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</si>
  <si>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</si>
  <si>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</si>
  <si>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</si>
  <si>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</si>
  <si>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</si>
  <si>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</si>
  <si>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</si>
  <si>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</si>
  <si>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</si>
  <si>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</si>
  <si>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</si>
  <si>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</si>
  <si>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</si>
  <si>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</si>
  <si>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</si>
  <si>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</si>
  <si>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</si>
  <si>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</si>
  <si>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</si>
  <si>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</si>
  <si>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</si>
  <si>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</si>
  <si>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</si>
  <si>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</si>
  <si>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</si>
  <si>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</si>
  <si>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</si>
  <si>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</si>
  <si>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</si>
  <si>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</si>
  <si>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</si>
  <si>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</si>
  <si>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</si>
  <si>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</si>
  <si>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</si>
  <si>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</si>
  <si>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</si>
  <si>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</si>
  <si>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</si>
  <si>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</si>
  <si>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</si>
  <si>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</si>
  <si>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</si>
  <si>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</si>
  <si>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</si>
  <si>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</si>
  <si>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</si>
  <si>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</si>
  <si>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</si>
  <si>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</si>
  <si>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</si>
  <si>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</si>
  <si>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</si>
  <si>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</si>
  <si>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</si>
  <si>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</si>
  <si>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</si>
  <si>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</si>
  <si>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</si>
  <si>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</si>
  <si>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</si>
  <si>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</si>
  <si>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</si>
  <si>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</si>
  <si>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</si>
  <si>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</si>
  <si>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</si>
  <si>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</si>
  <si>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</si>
  <si>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</si>
  <si>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</si>
  <si>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</si>
  <si>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</si>
  <si>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</si>
  <si>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</si>
  <si>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</si>
  <si>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</si>
  <si>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</si>
  <si>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</si>
  <si>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</si>
  <si>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</si>
  <si>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</si>
  <si>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</si>
  <si>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</si>
  <si>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</si>
  <si>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</si>
  <si>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</si>
  <si>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</si>
  <si>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</si>
  <si>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</si>
  <si>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</si>
  <si>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</si>
  <si>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</si>
  <si>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</si>
  <si>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</si>
  <si>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</si>
  <si>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</si>
  <si>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</si>
  <si>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</si>
  <si>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</si>
  <si>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</si>
  <si>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</si>
  <si>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</si>
  <si>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</si>
  <si>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</si>
  <si>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</si>
  <si>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</si>
  <si>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</si>
  <si>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</si>
  <si>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</si>
  <si>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</si>
  <si>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</si>
  <si>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</si>
  <si>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</si>
  <si>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</si>
  <si>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</si>
  <si>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</si>
  <si>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</si>
  <si>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</si>
  <si>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</si>
  <si>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</si>
  <si>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</si>
  <si>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</si>
  <si>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</si>
  <si>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</si>
  <si>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</si>
  <si>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</si>
  <si>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</si>
  <si>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</si>
  <si>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</si>
  <si>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</si>
  <si>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</si>
  <si>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</si>
  <si>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</si>
  <si>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</si>
  <si>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</si>
  <si>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</si>
  <si>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</si>
  <si>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</si>
  <si>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</si>
  <si>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</si>
  <si>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</si>
  <si>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</si>
  <si>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</si>
  <si>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</si>
  <si>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</si>
  <si>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</si>
  <si>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</si>
  <si>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</si>
  <si>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</si>
  <si>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</si>
  <si>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</si>
  <si>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</si>
  <si>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</si>
  <si>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</si>
  <si>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</si>
  <si>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</si>
  <si>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</si>
  <si>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</si>
  <si>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</si>
  <si>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</si>
  <si>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</si>
  <si>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</si>
  <si>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</si>
  <si>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</si>
  <si>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</si>
  <si>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</si>
  <si>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</si>
  <si>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</si>
  <si>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</si>
  <si>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</si>
  <si>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</si>
  <si>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</si>
  <si>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</si>
  <si>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</si>
  <si>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</si>
  <si>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</si>
  <si>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</si>
  <si>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</si>
  <si>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</si>
  <si>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</si>
  <si>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</si>
  <si>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</si>
  <si>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</si>
  <si>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</si>
  <si>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</si>
  <si>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</si>
  <si>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</si>
  <si>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</si>
  <si>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</si>
  <si>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</si>
  <si>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</si>
  <si>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</si>
  <si>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</si>
  <si>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</si>
  <si>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</si>
  <si>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</si>
  <si>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</si>
  <si>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</si>
  <si>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</si>
  <si>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</si>
  <si>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</si>
  <si>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</si>
  <si>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</si>
  <si>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</si>
  <si>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</si>
  <si>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</si>
  <si>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</si>
  <si>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</si>
  <si>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</si>
  <si>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</si>
  <si>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</si>
  <si>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</si>
  <si>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</si>
  <si>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</si>
  <si>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</si>
  <si>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</si>
  <si>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</si>
  <si>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</si>
  <si>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</si>
  <si>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</si>
  <si>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</si>
  <si>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</si>
  <si>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</si>
  <si>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</si>
  <si>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</si>
  <si>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</si>
  <si>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</si>
  <si>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</si>
  <si>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</si>
  <si>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</si>
  <si>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</si>
  <si>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</si>
  <si>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</si>
  <si>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</si>
  <si>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</si>
  <si>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</si>
  <si>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</si>
  <si>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</si>
  <si>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</si>
  <si>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</si>
  <si>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</si>
  <si>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</si>
  <si>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</si>
  <si>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</si>
  <si>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</si>
  <si>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</si>
  <si>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</si>
  <si>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</si>
  <si>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</si>
  <si>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</si>
  <si>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</si>
  <si>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</si>
  <si>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</si>
  <si>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</si>
  <si>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</si>
  <si>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</si>
  <si>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</si>
  <si>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</si>
  <si>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</si>
  <si>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</si>
  <si>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</si>
  <si>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</si>
  <si>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</si>
  <si>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</si>
  <si>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</si>
  <si>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</si>
  <si>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</si>
  <si>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</si>
  <si>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</si>
  <si>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</si>
  <si>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</si>
  <si>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</si>
  <si>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</si>
  <si>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</si>
  <si>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</si>
  <si>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</si>
  <si>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</si>
  <si>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</si>
  <si>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</si>
  <si>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</si>
  <si>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</si>
  <si>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</si>
  <si>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</si>
  <si>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</si>
  <si>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</si>
  <si>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</si>
  <si>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</si>
  <si>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</si>
  <si>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</si>
  <si>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</si>
  <si>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</si>
  <si>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</si>
  <si>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</si>
  <si>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</si>
  <si>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</si>
  <si>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</si>
  <si>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</si>
  <si>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</si>
  <si>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</si>
  <si>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</si>
  <si>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</si>
  <si>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</si>
  <si>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</si>
  <si>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</si>
  <si>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</si>
  <si>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</si>
  <si>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</si>
  <si>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</si>
  <si>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</si>
  <si>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</si>
  <si>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</si>
  <si>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</si>
  <si>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</si>
  <si>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</si>
  <si>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</si>
  <si>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</si>
  <si>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</si>
  <si>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</si>
  <si>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</si>
  <si>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</si>
  <si>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</si>
  <si>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</si>
  <si>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</si>
  <si>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</si>
  <si>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</si>
  <si>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</si>
  <si>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</si>
  <si>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</si>
  <si>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</si>
  <si>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</si>
  <si>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</si>
  <si>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</si>
  <si>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</si>
  <si>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</si>
  <si>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</si>
  <si>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</si>
  <si>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</si>
  <si>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</si>
  <si>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</si>
  <si>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</si>
  <si>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</si>
  <si>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</si>
  <si>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</si>
  <si>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</si>
  <si>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</si>
  <si>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</si>
  <si>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</si>
  <si>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</si>
  <si>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</si>
  <si>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</si>
  <si>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</si>
  <si>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</si>
  <si>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</si>
  <si>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</si>
  <si>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</si>
  <si>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</si>
  <si>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</si>
  <si>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</si>
  <si>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</si>
  <si>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</si>
  <si>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</si>
  <si>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</si>
  <si>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</si>
  <si>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</si>
  <si>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</si>
  <si>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</si>
  <si>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</si>
  <si>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</si>
  <si>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</si>
  <si>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</si>
  <si>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</si>
  <si>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</si>
  <si>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</si>
  <si>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</si>
  <si>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</si>
  <si>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</si>
  <si>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</si>
  <si>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</si>
  <si>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</si>
  <si>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</si>
  <si>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</si>
  <si>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</si>
  <si>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</si>
  <si>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</si>
  <si>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</si>
  <si>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</si>
  <si>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</si>
  <si>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</si>
  <si>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</si>
  <si>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</si>
  <si>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</si>
  <si>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</si>
  <si>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</si>
  <si>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</si>
  <si>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</si>
  <si>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</si>
  <si>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</si>
  <si>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</si>
  <si>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</si>
  <si>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</si>
  <si>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</si>
  <si>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</si>
  <si>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</si>
  <si>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</si>
  <si>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</si>
  <si>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</si>
  <si>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</si>
  <si>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</si>
  <si>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</si>
  <si>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</si>
  <si>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</si>
  <si>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</si>
  <si>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</si>
  <si>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</si>
  <si>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</si>
  <si>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</si>
  <si>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</si>
  <si>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</si>
  <si>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</si>
  <si>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</si>
  <si>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</si>
  <si>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</si>
  <si>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</si>
  <si>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</si>
  <si>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</si>
  <si>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</si>
  <si>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</si>
  <si>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</si>
  <si>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</si>
  <si>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</si>
  <si>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</si>
  <si>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</si>
  <si>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</si>
  <si>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</si>
  <si>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</si>
  <si>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</si>
  <si>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</si>
  <si>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</si>
  <si>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</si>
  <si>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</si>
  <si>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</si>
  <si>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</si>
  <si>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</si>
  <si>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</si>
  <si>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</si>
  <si>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</si>
  <si>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</si>
  <si>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</si>
  <si>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</si>
  <si>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</si>
  <si>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</si>
  <si>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</si>
  <si>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</si>
  <si>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</si>
  <si>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</si>
  <si>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</si>
  <si>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</si>
  <si>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</si>
  <si>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</si>
  <si>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</si>
  <si>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</si>
  <si>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</si>
  <si>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</si>
  <si>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</si>
  <si>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</si>
  <si>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</si>
  <si>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</si>
  <si>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</si>
  <si>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</si>
  <si>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</si>
  <si>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</si>
  <si>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</si>
  <si>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</si>
  <si>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</si>
  <si>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</si>
  <si>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</si>
  <si>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</si>
  <si>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</si>
  <si>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</si>
  <si>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</si>
  <si>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</si>
  <si>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</si>
  <si>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</si>
  <si>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</si>
  <si>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</si>
  <si>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</si>
  <si>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</si>
  <si>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</si>
  <si>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</si>
  <si>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</si>
  <si>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</si>
  <si>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</si>
  <si>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</si>
  <si>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</si>
  <si>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</si>
  <si>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</si>
  <si>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</si>
  <si>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</si>
  <si>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</si>
  <si>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</si>
  <si>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</si>
  <si>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</si>
  <si>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</si>
  <si>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</si>
  <si>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</si>
  <si>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</si>
  <si>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</si>
  <si>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</si>
  <si>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</si>
  <si>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</si>
  <si>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</si>
  <si>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</si>
  <si>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</si>
  <si>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</si>
  <si>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</si>
  <si>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</si>
  <si>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</si>
  <si>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</si>
  <si>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</si>
  <si>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</si>
  <si>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</si>
  <si>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</si>
  <si>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</si>
  <si>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</si>
  <si>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</si>
  <si>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</si>
  <si>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</si>
  <si>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</si>
  <si>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</si>
  <si>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</si>
  <si>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</si>
  <si>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</si>
  <si>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</si>
  <si>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</si>
  <si>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</si>
  <si>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</si>
  <si>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</si>
  <si>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</si>
  <si>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</si>
  <si>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</si>
  <si>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</si>
  <si>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</si>
  <si>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</si>
  <si>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</si>
  <si>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</si>
  <si>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</si>
  <si>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</si>
  <si>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</si>
  <si>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</si>
  <si>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</si>
  <si>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</si>
  <si>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</si>
  <si>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</si>
  <si>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</si>
  <si>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</si>
  <si>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</si>
  <si>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</si>
  <si>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</si>
  <si>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</si>
  <si>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</si>
  <si>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</si>
  <si>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</si>
  <si>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</si>
  <si>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</si>
  <si>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</si>
  <si>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</si>
  <si>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</si>
  <si>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</si>
  <si>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</si>
  <si>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</si>
  <si>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</si>
  <si>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</si>
  <si>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</si>
  <si>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</si>
  <si>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</si>
  <si>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</si>
  <si>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</si>
  <si>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</si>
  <si>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</si>
  <si>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</si>
  <si>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</si>
  <si>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</si>
  <si>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</si>
  <si>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</si>
  <si>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</si>
  <si>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</si>
  <si>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</si>
  <si>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</si>
  <si>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</si>
  <si>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</si>
  <si>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</si>
  <si>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</si>
  <si>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</si>
  <si>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</si>
  <si>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</si>
  <si>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</si>
  <si>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</si>
  <si>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</si>
  <si>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</si>
  <si>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</si>
  <si>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</si>
  <si>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</si>
  <si>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</si>
  <si>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</si>
  <si>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</si>
  <si>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</si>
  <si>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</si>
  <si>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</si>
  <si>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</si>
  <si>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</si>
  <si>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</si>
  <si>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</si>
  <si>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</si>
  <si>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</si>
  <si>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</si>
  <si>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</si>
  <si>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</si>
  <si>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</si>
  <si>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</si>
  <si>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</si>
  <si>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</si>
  <si>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</si>
  <si>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</si>
  <si>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</si>
  <si>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</si>
  <si>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</si>
  <si>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</si>
  <si>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</si>
  <si>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</si>
  <si>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</si>
  <si>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</si>
  <si>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</si>
  <si>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</si>
  <si>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</si>
  <si>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</si>
  <si>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</si>
  <si>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</si>
  <si>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</si>
  <si>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</si>
  <si>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</si>
  <si>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</si>
  <si>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</si>
  <si>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</si>
  <si>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</si>
  <si>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</si>
  <si>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</si>
  <si>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</si>
  <si>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</si>
  <si>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</si>
  <si>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</si>
  <si>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</si>
  <si>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</si>
  <si>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</si>
  <si>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</si>
  <si>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</si>
  <si>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</si>
  <si>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</si>
  <si>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</si>
  <si>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</si>
  <si>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</si>
  <si>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</si>
  <si>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</si>
  <si>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</si>
  <si>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</si>
  <si>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</si>
  <si>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</si>
  <si>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</si>
  <si>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</si>
  <si>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</si>
  <si>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</si>
  <si>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</si>
  <si>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</si>
  <si>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</si>
  <si>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</si>
  <si>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</si>
  <si>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</si>
  <si>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</si>
  <si>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</si>
  <si>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</si>
  <si>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</si>
  <si>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</si>
  <si>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</si>
  <si>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</si>
  <si>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</si>
  <si>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</si>
  <si>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</si>
  <si>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</si>
  <si>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</si>
  <si>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</si>
  <si>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</si>
  <si>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</si>
  <si>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</si>
  <si>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</si>
  <si>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</si>
  <si>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</si>
  <si>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</si>
  <si>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</si>
  <si>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</si>
  <si>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</si>
  <si>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</si>
  <si>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</si>
  <si>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</si>
  <si>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</si>
  <si>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</si>
  <si>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</si>
  <si>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</si>
  <si>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</si>
  <si>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</si>
  <si>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</si>
  <si>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</si>
  <si>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</si>
  <si>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</si>
  <si>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</si>
  <si>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</si>
  <si>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</si>
  <si>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</si>
  <si>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</si>
  <si>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</si>
  <si>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</si>
  <si>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</si>
  <si>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</si>
  <si>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</si>
  <si>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</si>
  <si>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</si>
  <si>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</si>
  <si>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</si>
  <si>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</si>
  <si>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</si>
  <si>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</si>
  <si>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</si>
  <si>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</si>
  <si>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</si>
  <si>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</si>
  <si>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</si>
  <si>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</si>
  <si>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</si>
  <si>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</si>
  <si>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</si>
  <si>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</si>
  <si>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</si>
  <si>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</si>
  <si>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</si>
  <si>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</si>
  <si>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</si>
  <si>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</si>
  <si>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</si>
  <si>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</si>
  <si>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</si>
  <si>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</si>
  <si>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</si>
  <si>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</si>
  <si>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</si>
  <si>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</si>
  <si>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</si>
  <si>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</si>
  <si>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</si>
  <si>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</si>
  <si>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</si>
  <si>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</si>
  <si>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</si>
  <si>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</si>
  <si>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</si>
  <si>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</si>
  <si>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</si>
  <si>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</si>
  <si>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</si>
  <si>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</si>
  <si>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</si>
  <si>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</si>
  <si>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</si>
  <si>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</si>
  <si>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</si>
  <si>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</si>
  <si>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</si>
  <si>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</si>
  <si>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</si>
  <si>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</si>
  <si>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</si>
  <si>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</si>
  <si>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</si>
  <si>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</si>
  <si>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</si>
  <si>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</si>
  <si>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</si>
  <si>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</si>
  <si>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</si>
  <si>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</si>
  <si>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</si>
  <si>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</si>
  <si>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</si>
  <si>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</si>
  <si>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</si>
  <si>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</si>
  <si>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</si>
  <si>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</si>
  <si>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</si>
  <si>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</si>
  <si>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</si>
  <si>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</si>
  <si>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</si>
  <si>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</si>
  <si>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</si>
  <si>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</si>
  <si>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</si>
  <si>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</si>
  <si>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</si>
  <si>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</si>
  <si>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</si>
  <si>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</si>
  <si>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</si>
  <si>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</si>
  <si>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</si>
  <si>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</si>
  <si>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</si>
  <si>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</si>
  <si>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</si>
  <si>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</si>
  <si>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</si>
  <si>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</si>
  <si>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</si>
  <si>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</si>
  <si>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</si>
  <si>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</si>
  <si>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</si>
  <si>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</si>
  <si>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</si>
  <si>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</si>
  <si>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</si>
  <si>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</si>
  <si>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</si>
  <si>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</si>
  <si>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</si>
  <si>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</si>
  <si>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</si>
  <si>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</si>
  <si>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</si>
  <si>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</si>
  <si>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</si>
  <si>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</si>
  <si>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</si>
  <si>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</si>
  <si>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</si>
  <si>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</si>
  <si>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</si>
  <si>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</si>
  <si>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</si>
  <si>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</si>
  <si>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</si>
  <si>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</si>
  <si>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</si>
  <si>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</si>
  <si>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</si>
  <si>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</si>
  <si>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</si>
  <si>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</si>
  <si>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</si>
  <si>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</si>
  <si>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</si>
  <si>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</si>
  <si>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</si>
  <si>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</si>
  <si>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</si>
  <si>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</si>
  <si>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</si>
  <si>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</si>
  <si>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</si>
  <si>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</si>
  <si>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</si>
  <si>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</si>
  <si>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</si>
  <si>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</si>
  <si>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</si>
  <si>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</si>
  <si>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</si>
  <si>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</si>
  <si>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</si>
  <si>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</si>
  <si>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</si>
  <si>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</si>
  <si>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</si>
  <si>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</si>
  <si>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</si>
  <si>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</si>
  <si>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</si>
  <si>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</si>
  <si>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</si>
  <si>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</si>
  <si>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</si>
  <si>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</si>
  <si>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</si>
  <si>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</si>
  <si>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</si>
  <si>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</si>
  <si>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</si>
  <si>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</si>
  <si>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</si>
  <si>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</si>
  <si>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</si>
  <si>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</si>
  <si>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</si>
  <si>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</si>
  <si>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</si>
  <si>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</si>
  <si>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</si>
  <si>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</si>
  <si>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</si>
  <si>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</si>
  <si>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</si>
  <si>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</si>
  <si>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</si>
  <si>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</si>
  <si>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</si>
  <si>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</si>
  <si>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</si>
  <si>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</si>
  <si>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</si>
  <si>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</si>
  <si>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</si>
  <si>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</si>
  <si>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</si>
  <si>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</si>
  <si>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</si>
  <si>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</si>
  <si>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</si>
  <si>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</si>
  <si>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</si>
  <si>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</si>
  <si>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</si>
  <si>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</si>
  <si>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</si>
  <si>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</si>
  <si>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</si>
  <si>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</si>
  <si>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</si>
  <si>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</si>
  <si>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</si>
  <si>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</si>
  <si>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</si>
  <si>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</si>
  <si>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</si>
  <si>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</si>
  <si>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</si>
  <si>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</si>
  <si>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</si>
  <si>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</si>
  <si>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</si>
  <si>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</si>
  <si>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</si>
  <si>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</si>
  <si>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</si>
  <si>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</si>
  <si>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</si>
  <si>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</si>
  <si>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</si>
  <si>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</si>
  <si>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</si>
  <si>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</si>
  <si>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</si>
  <si>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</si>
  <si>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</si>
  <si>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</si>
  <si>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</si>
  <si>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</si>
  <si>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</si>
  <si>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</si>
  <si>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</si>
  <si>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</si>
  <si>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</si>
  <si>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</si>
  <si>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</si>
  <si>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</si>
  <si>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</si>
  <si>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</si>
  <si>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</si>
  <si>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</si>
  <si>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</si>
  <si>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</si>
  <si>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</si>
  <si>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</si>
  <si>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</si>
  <si>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</si>
  <si>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</si>
  <si>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</si>
  <si>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</si>
  <si>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</si>
  <si>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</si>
  <si>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</si>
  <si>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</si>
  <si>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</si>
  <si>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</si>
  <si>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</si>
  <si>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</si>
  <si>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</si>
  <si>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</si>
  <si>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</si>
  <si>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</si>
  <si>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</si>
  <si>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</si>
  <si>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</si>
  <si>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</si>
  <si>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</si>
  <si>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</si>
  <si>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</si>
  <si>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</si>
  <si>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</si>
  <si>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</si>
  <si>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</si>
  <si>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</si>
  <si>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</si>
  <si>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</si>
  <si>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</si>
  <si>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</si>
  <si>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</si>
  <si>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</si>
  <si>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</si>
  <si>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</si>
  <si>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</si>
  <si>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</si>
  <si>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</si>
  <si>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</si>
  <si>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</si>
  <si>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</si>
  <si>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</si>
  <si>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</si>
  <si>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</si>
  <si>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</si>
  <si>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</si>
  <si>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</si>
  <si>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</si>
  <si>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</si>
  <si>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</si>
  <si>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</si>
  <si>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</si>
  <si>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</si>
  <si>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</si>
  <si>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</si>
  <si>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</si>
  <si>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</si>
  <si>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</si>
  <si>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</si>
  <si>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</si>
  <si>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</si>
  <si>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</si>
  <si>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</si>
  <si>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</si>
  <si>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</si>
  <si>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</si>
  <si>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</si>
  <si>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</si>
  <si>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</si>
  <si>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</si>
  <si>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</si>
  <si>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</si>
  <si>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</si>
  <si>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</si>
  <si>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</si>
  <si>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</si>
  <si>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</si>
  <si>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</si>
  <si>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</si>
  <si>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</si>
  <si>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</si>
  <si>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</si>
  <si>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</si>
  <si>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</si>
  <si>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</si>
  <si>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</si>
  <si>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</si>
  <si>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</si>
  <si>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</si>
  <si>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</si>
  <si>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</si>
  <si>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</si>
  <si>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</si>
  <si>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</si>
  <si>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</si>
  <si>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</si>
  <si>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</si>
  <si>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</si>
  <si>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</si>
  <si>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</si>
  <si>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</si>
  <si>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</si>
  <si>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</si>
  <si>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</si>
  <si>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</si>
  <si>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</si>
  <si>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</si>
  <si>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</si>
  <si>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</si>
  <si>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</si>
  <si>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</si>
  <si>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</si>
  <si>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</si>
  <si>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</si>
  <si>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</si>
  <si>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</si>
  <si>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</si>
  <si>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</si>
  <si>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</si>
  <si>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</si>
  <si>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</si>
  <si>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</si>
  <si>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</si>
  <si>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</si>
  <si>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</si>
  <si>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</si>
  <si>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</si>
  <si>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</si>
  <si>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</si>
  <si>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</si>
  <si>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</si>
  <si>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</si>
  <si>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</si>
  <si>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</si>
  <si>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</si>
  <si>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</si>
  <si>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</si>
  <si>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</si>
  <si>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</si>
  <si>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</si>
  <si>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</si>
  <si>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</si>
  <si>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</si>
  <si>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</si>
  <si>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</si>
  <si>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</si>
  <si>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</si>
  <si>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</si>
  <si>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</si>
  <si>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</si>
  <si>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</si>
  <si>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</si>
  <si>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</si>
  <si>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</si>
  <si>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</si>
  <si>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</si>
  <si>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</si>
  <si>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</si>
  <si>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</si>
  <si>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</si>
  <si>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</si>
  <si>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</si>
  <si>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</si>
  <si>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</si>
  <si>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</si>
  <si>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</si>
  <si>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</si>
  <si>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</si>
  <si>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</si>
  <si>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</si>
  <si>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</si>
  <si>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</si>
  <si>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</si>
  <si>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</si>
  <si>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</si>
  <si>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</si>
  <si>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</si>
  <si>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</si>
  <si>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</si>
  <si>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</si>
  <si>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</si>
  <si>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</si>
  <si>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</si>
  <si>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</si>
  <si>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</si>
  <si>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</si>
  <si>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</si>
  <si>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</si>
  <si>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</si>
  <si>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</si>
  <si>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</si>
  <si>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</si>
  <si>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</si>
  <si>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</si>
  <si>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</si>
  <si>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</si>
  <si>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</si>
  <si>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</si>
  <si>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</si>
  <si>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</si>
  <si>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</si>
  <si>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</si>
  <si>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</si>
  <si>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</si>
  <si>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</si>
  <si>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</si>
  <si>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</si>
  <si>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</si>
  <si>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</si>
  <si>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</si>
  <si>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</si>
  <si>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</si>
  <si>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</si>
  <si>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</si>
  <si>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</si>
  <si>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</si>
  <si>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</si>
  <si>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</si>
  <si>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</si>
  <si>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</si>
  <si>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</si>
  <si>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</si>
  <si>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</si>
  <si>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</si>
  <si>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</si>
  <si>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</si>
  <si>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</si>
  <si>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</si>
  <si>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</si>
  <si>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</si>
  <si>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</si>
  <si>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</si>
  <si>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</si>
  <si>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</si>
  <si>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</si>
  <si>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</si>
  <si>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</si>
  <si>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</si>
  <si>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</si>
  <si>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</si>
  <si>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</si>
  <si>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</si>
  <si>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</si>
  <si>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</si>
  <si>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</si>
  <si>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</si>
  <si>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</si>
  <si>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</si>
  <si>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</si>
  <si>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</si>
  <si>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</si>
  <si>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</si>
  <si>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</si>
  <si>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</si>
  <si>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</si>
  <si>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</si>
  <si>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</si>
  <si>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</si>
  <si>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</si>
  <si>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</si>
  <si>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</si>
  <si>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</si>
  <si>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</si>
  <si>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</si>
  <si>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</si>
  <si>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</si>
  <si>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</si>
  <si>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</si>
  <si>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</si>
  <si>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</si>
  <si>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</si>
  <si>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</si>
  <si>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</si>
  <si>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</si>
  <si>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</si>
  <si>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</si>
  <si>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</si>
  <si>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</si>
  <si>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</si>
  <si>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</si>
  <si>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</si>
  <si>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</si>
  <si>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</si>
  <si>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</si>
  <si>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</si>
  <si>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</si>
  <si>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</si>
  <si>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</si>
  <si>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</si>
  <si>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</si>
  <si>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</si>
  <si>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</si>
  <si>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</si>
  <si>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</si>
  <si>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</si>
  <si>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</si>
  <si>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</si>
  <si>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</si>
  <si>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</si>
  <si>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</si>
  <si>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</si>
  <si>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</si>
  <si>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</si>
  <si>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</si>
  <si>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</si>
  <si>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</si>
  <si>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</si>
  <si>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</si>
  <si>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</si>
  <si>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</si>
  <si>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</si>
  <si>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</si>
  <si>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</si>
  <si>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</si>
  <si>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</si>
  <si>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</si>
  <si>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</si>
  <si>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</si>
  <si>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</si>
  <si>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</si>
  <si>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</si>
  <si>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</si>
  <si>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</si>
  <si>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</si>
  <si>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</si>
  <si>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</si>
  <si>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</si>
  <si>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</si>
  <si>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</si>
  <si>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</si>
  <si>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</si>
  <si>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</si>
  <si>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</si>
  <si>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</si>
  <si>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</si>
  <si>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</si>
  <si>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</si>
  <si>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</si>
  <si>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</si>
  <si>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</si>
  <si>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</si>
  <si>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</si>
  <si>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</si>
  <si>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</si>
  <si>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</si>
  <si>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</si>
  <si>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</si>
  <si>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</si>
  <si>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</si>
  <si>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</si>
  <si>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</si>
  <si>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</si>
  <si>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</si>
  <si>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</si>
  <si>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</si>
  <si>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</si>
  <si>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</si>
  <si>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</si>
  <si>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</si>
  <si>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</si>
  <si>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</si>
  <si>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</si>
  <si>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</si>
  <si>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</si>
  <si>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</si>
  <si>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</si>
  <si>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</si>
  <si>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</si>
  <si>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</si>
  <si>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</si>
  <si>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</si>
  <si>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</si>
  <si>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</si>
  <si>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</si>
  <si>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</si>
  <si>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</si>
  <si>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</si>
  <si>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</si>
  <si>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</si>
  <si>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</si>
  <si>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</si>
  <si>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</si>
  <si>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</si>
  <si>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</si>
  <si>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</si>
  <si>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</si>
  <si>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</si>
  <si>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</si>
  <si>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</si>
  <si>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</si>
  <si>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</si>
  <si>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</si>
  <si>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</si>
  <si>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</si>
  <si>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</si>
  <si>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</si>
  <si>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</si>
  <si>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</si>
  <si>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</si>
  <si>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</si>
  <si>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</si>
  <si>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</si>
  <si>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</si>
  <si>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</si>
  <si>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</si>
  <si>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</si>
  <si>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</si>
  <si>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</si>
  <si>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</si>
  <si>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</si>
  <si>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</si>
  <si>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</si>
  <si>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</si>
  <si>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</si>
  <si>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</si>
  <si>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</si>
  <si>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</si>
  <si>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</si>
  <si>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</si>
  <si>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</si>
  <si>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</si>
  <si>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</si>
  <si>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</si>
  <si>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</si>
  <si>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</si>
  <si>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</si>
  <si>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</si>
  <si>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</si>
  <si>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</si>
  <si>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</si>
  <si>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</si>
  <si>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</si>
  <si>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</si>
  <si>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</si>
  <si>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</si>
  <si>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</si>
  <si>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</si>
  <si>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</si>
  <si>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</si>
  <si>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</si>
  <si>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</si>
  <si>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</si>
  <si>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</si>
  <si>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</si>
  <si>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</si>
  <si>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</si>
  <si>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</si>
  <si>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</si>
  <si>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</si>
  <si>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</si>
  <si>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</si>
  <si>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</si>
  <si>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</si>
  <si>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</si>
  <si>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</si>
  <si>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</si>
  <si>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</si>
  <si>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</si>
  <si>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</si>
  <si>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</si>
  <si>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</si>
  <si>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</si>
  <si>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</si>
  <si>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</si>
  <si>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</si>
  <si>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</si>
  <si>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</si>
  <si>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</si>
  <si>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</si>
  <si>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</si>
  <si>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</si>
  <si>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</si>
  <si>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</si>
  <si>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</si>
  <si>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</si>
  <si>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</si>
  <si>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</si>
  <si>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</si>
  <si>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</si>
  <si>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</si>
  <si>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</si>
  <si>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</si>
  <si>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</si>
  <si>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</si>
  <si>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</si>
  <si>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</si>
  <si>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</si>
  <si>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</si>
  <si>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</si>
  <si>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</si>
  <si>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</si>
  <si>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</si>
  <si>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</si>
  <si>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</si>
  <si>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</si>
  <si>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</si>
  <si>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</si>
  <si>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</si>
  <si>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</si>
  <si>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</si>
  <si>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</si>
  <si>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</si>
  <si>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</si>
  <si>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</si>
  <si>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</si>
  <si>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</si>
  <si>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</si>
  <si>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</si>
  <si>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</si>
  <si>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</si>
  <si>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</si>
  <si>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</si>
  <si>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</si>
  <si>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</si>
  <si>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</si>
  <si>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</si>
  <si>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</si>
  <si>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</si>
  <si>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</si>
  <si>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</si>
  <si>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</si>
  <si>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</si>
  <si>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</si>
  <si>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</si>
  <si>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</si>
  <si>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</si>
  <si>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</si>
  <si>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</si>
  <si>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</si>
  <si>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</si>
  <si>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</si>
  <si>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</si>
  <si>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</si>
  <si>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</si>
  <si>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</si>
  <si>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</si>
  <si>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</si>
  <si>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</si>
  <si>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</si>
  <si>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</si>
  <si>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</si>
  <si>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</si>
  <si>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</si>
  <si>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</si>
  <si>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</si>
  <si>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</si>
  <si>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</si>
  <si>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</si>
  <si>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</si>
  <si>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</si>
  <si>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</si>
  <si>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</si>
  <si>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</si>
  <si>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</si>
  <si>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</si>
  <si>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</si>
  <si>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</si>
  <si>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</si>
  <si>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</si>
  <si>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</si>
  <si>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</si>
  <si>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</si>
  <si>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</si>
  <si>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</si>
  <si>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</si>
  <si>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</si>
  <si>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</si>
  <si>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</si>
  <si>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</si>
  <si>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</si>
  <si>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</si>
  <si>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</si>
  <si>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</si>
  <si>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</si>
  <si>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</si>
  <si>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</si>
  <si>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</si>
  <si>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</si>
  <si>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</si>
  <si>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</si>
  <si>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</si>
  <si>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</si>
  <si>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</si>
  <si>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</si>
  <si>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</si>
  <si>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</si>
  <si>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</si>
  <si>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</si>
  <si>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</si>
  <si>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</si>
  <si>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</si>
  <si>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</si>
  <si>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</si>
  <si>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</si>
  <si>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</si>
  <si>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</si>
  <si>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</si>
  <si>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</si>
  <si>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</si>
  <si>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</si>
  <si>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</si>
  <si>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</si>
  <si>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</si>
  <si>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</si>
  <si>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</si>
  <si>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</si>
  <si>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</si>
  <si>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</si>
  <si>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</si>
  <si>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</si>
  <si>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</si>
  <si>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</si>
  <si>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</si>
  <si>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</si>
  <si>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</si>
  <si>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</si>
  <si>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</si>
  <si>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</si>
  <si>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</si>
  <si>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</si>
  <si>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</si>
  <si>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</si>
  <si>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</si>
  <si>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</si>
  <si>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</si>
  <si>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</si>
  <si>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</si>
  <si>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</si>
  <si>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</si>
  <si>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</si>
  <si>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</si>
  <si>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</si>
  <si>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</si>
  <si>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</si>
  <si>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</si>
  <si>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</si>
  <si>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</si>
  <si>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</si>
  <si>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</si>
  <si>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</si>
  <si>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</si>
  <si>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</si>
  <si>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</si>
  <si>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</si>
  <si>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</si>
  <si>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</si>
  <si>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</si>
  <si>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</si>
  <si>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</si>
  <si>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</si>
  <si>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</si>
  <si>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</si>
  <si>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</si>
  <si>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</si>
  <si>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</si>
  <si>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</si>
  <si>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</si>
  <si>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</si>
  <si>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</si>
  <si>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</si>
  <si>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</si>
  <si>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</si>
  <si>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</si>
  <si>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</si>
  <si>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</si>
  <si>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</si>
  <si>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</si>
  <si>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</si>
  <si>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</si>
  <si>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</si>
  <si>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</si>
  <si>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</si>
  <si>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</si>
  <si>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</si>
  <si>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</si>
  <si>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</si>
  <si>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</si>
  <si>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</si>
  <si>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</si>
  <si>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</si>
  <si>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</si>
  <si>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</si>
  <si>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</si>
  <si>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</si>
  <si>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</si>
  <si>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</si>
  <si>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</si>
  <si>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</si>
  <si>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</si>
  <si>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</si>
  <si>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</si>
  <si>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</si>
  <si>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</si>
  <si>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</si>
  <si>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</si>
  <si>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</si>
  <si>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</si>
  <si>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</si>
  <si>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</si>
  <si>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</si>
  <si>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</si>
  <si>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</si>
  <si>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</si>
  <si>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</si>
  <si>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</si>
  <si>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</si>
  <si>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</si>
  <si>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</si>
  <si>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</si>
  <si>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</si>
  <si>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</si>
  <si>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</si>
  <si>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</si>
  <si>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</si>
  <si>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</si>
  <si>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</si>
  <si>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</si>
  <si>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</si>
  <si>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</si>
  <si>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</si>
  <si>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</si>
  <si>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</si>
  <si>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</si>
  <si>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</si>
  <si>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</si>
  <si>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</si>
  <si>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</si>
  <si>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</si>
  <si>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</si>
  <si>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</si>
  <si>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</si>
  <si>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</si>
  <si>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</si>
  <si>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</si>
  <si>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</si>
  <si>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</si>
  <si>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</si>
  <si>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</si>
  <si>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</si>
  <si>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</si>
  <si>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</si>
  <si>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</si>
  <si>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</si>
  <si>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</si>
  <si>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</si>
  <si>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</si>
  <si>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</si>
  <si>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</si>
  <si>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</si>
  <si>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</si>
  <si>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</si>
  <si>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</si>
  <si>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</si>
  <si>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</si>
  <si>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</si>
  <si>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</si>
  <si>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</si>
  <si>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</si>
  <si>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</si>
  <si>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</si>
  <si>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</si>
  <si>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</si>
  <si>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</si>
  <si>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</si>
  <si>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</si>
  <si>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</si>
  <si>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</si>
  <si>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</si>
  <si>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</si>
  <si>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</si>
  <si>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</si>
  <si>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</si>
  <si>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</si>
  <si>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</si>
  <si>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</si>
  <si>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</si>
  <si>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</si>
  <si>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</si>
  <si>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</si>
  <si>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</si>
  <si>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</si>
  <si>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</si>
  <si>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</si>
  <si>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</si>
  <si>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</si>
  <si>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</si>
  <si>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</si>
  <si>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</si>
  <si>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</si>
  <si>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</si>
  <si>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</si>
  <si>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</si>
  <si>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</si>
  <si>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</si>
  <si>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</si>
  <si>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</si>
  <si>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</si>
  <si>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</si>
  <si>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</si>
  <si>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</si>
  <si>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</si>
  <si>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</si>
  <si>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</si>
  <si>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</si>
  <si>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</si>
  <si>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</si>
  <si>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</si>
  <si>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</si>
  <si>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</si>
  <si>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</si>
  <si>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</si>
  <si>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</si>
  <si>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</si>
  <si>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</si>
  <si>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</si>
  <si>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</si>
  <si>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</si>
  <si>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</si>
  <si>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</si>
  <si>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</si>
  <si>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</si>
  <si>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</si>
  <si>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</si>
  <si>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</si>
  <si>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</si>
  <si>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</si>
  <si>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</si>
  <si>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</si>
  <si>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</si>
  <si>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</si>
  <si>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</si>
  <si>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</si>
  <si>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</si>
  <si>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</si>
  <si>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</si>
  <si>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</si>
  <si>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</si>
  <si>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</si>
  <si>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</si>
  <si>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</si>
  <si>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</si>
  <si>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</si>
  <si>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</si>
  <si>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</si>
  <si>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</si>
  <si>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</si>
  <si>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</si>
  <si>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</si>
  <si>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</si>
  <si>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</si>
  <si>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</si>
  <si>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</si>
  <si>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</si>
  <si>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</si>
  <si>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</si>
  <si>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</si>
  <si>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</si>
  <si>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</si>
  <si>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</si>
  <si>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</si>
  <si>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</si>
  <si>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</si>
  <si>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</si>
  <si>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</si>
  <si>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</si>
  <si>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</si>
  <si>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</si>
  <si>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</si>
  <si>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</si>
  <si>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</si>
  <si>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</si>
  <si>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</si>
  <si>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</si>
  <si>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</si>
  <si>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</si>
  <si>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</si>
  <si>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</si>
  <si>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</si>
  <si>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</si>
  <si>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</si>
  <si>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</si>
  <si>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</si>
  <si>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</si>
  <si>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</si>
  <si>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</si>
  <si>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</si>
  <si>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</si>
  <si>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</si>
  <si>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</si>
  <si>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</si>
  <si>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</si>
  <si>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</si>
  <si>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</si>
  <si>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</si>
  <si>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</si>
  <si>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</si>
  <si>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</si>
  <si>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</si>
  <si>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</si>
  <si>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</si>
  <si>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</si>
  <si>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</si>
  <si>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</si>
  <si>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</si>
  <si>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</si>
  <si>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</si>
  <si>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</si>
  <si>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</si>
  <si>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</si>
  <si>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</si>
  <si>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</si>
  <si>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</si>
  <si>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</si>
  <si>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</si>
  <si>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</si>
  <si>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</si>
  <si>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</si>
  <si>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</si>
  <si>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</si>
  <si>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</si>
  <si>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</si>
  <si>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</si>
  <si>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</si>
  <si>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</si>
  <si>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</si>
  <si>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</si>
  <si>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</si>
  <si>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</si>
  <si>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</si>
  <si>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</si>
  <si>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</si>
  <si>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</si>
  <si>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</si>
  <si>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</si>
  <si>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</si>
  <si>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</si>
  <si>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</si>
  <si>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</si>
  <si>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</si>
  <si>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</si>
  <si>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</si>
  <si>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</si>
  <si>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</si>
  <si>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</si>
  <si>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</si>
  <si>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</si>
  <si>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</si>
  <si>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</si>
  <si>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</si>
  <si>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</si>
  <si>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</si>
  <si>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</si>
  <si>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</si>
  <si>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</si>
  <si>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</si>
  <si>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</si>
  <si>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</si>
  <si>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</si>
  <si>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</si>
  <si>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</si>
  <si>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</si>
  <si>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</si>
  <si>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</si>
  <si>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</si>
  <si>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</si>
  <si>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</si>
  <si>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</si>
  <si>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</si>
  <si>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</si>
  <si>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</si>
  <si>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</si>
  <si>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</si>
  <si>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</si>
  <si>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</si>
  <si>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</si>
  <si>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</si>
  <si>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</si>
  <si>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</si>
  <si>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</si>
  <si>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</si>
  <si>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</si>
  <si>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</si>
  <si>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</si>
  <si>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</si>
  <si>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</si>
  <si>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</si>
  <si>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</si>
  <si>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</si>
  <si>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</si>
  <si>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</si>
  <si>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</si>
  <si>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</si>
  <si>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</si>
  <si>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</si>
  <si>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</si>
  <si>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</si>
  <si>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</si>
  <si>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</si>
  <si>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</si>
  <si>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</si>
  <si>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</si>
  <si>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</si>
  <si>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</si>
  <si>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</si>
  <si>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</si>
  <si>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</si>
  <si>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</si>
  <si>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</si>
  <si>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</si>
  <si>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</si>
  <si>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</si>
  <si>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</si>
  <si>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</si>
  <si>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</si>
  <si>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</si>
  <si>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</si>
  <si>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</si>
  <si>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</si>
  <si>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</si>
  <si>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</si>
  <si>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</si>
  <si>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</si>
  <si>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</si>
  <si>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</si>
  <si>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</si>
  <si>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</si>
  <si>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</si>
  <si>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</si>
  <si>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</si>
  <si>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</si>
  <si>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</si>
  <si>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</si>
  <si>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</si>
  <si>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</si>
  <si>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</si>
  <si>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</si>
  <si>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</si>
  <si>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</si>
  <si>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</si>
  <si>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</si>
  <si>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</si>
  <si>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</si>
  <si>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</si>
  <si>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</si>
  <si>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</si>
  <si>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</si>
  <si>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</si>
  <si>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</si>
  <si>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</si>
  <si>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</si>
  <si>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</si>
  <si>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</si>
  <si>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</si>
  <si>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</si>
  <si>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</si>
  <si>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</si>
  <si>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</si>
  <si>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</si>
  <si>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</si>
  <si>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</si>
  <si>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</si>
  <si>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</si>
  <si>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</si>
  <si>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</si>
  <si>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</si>
  <si>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</si>
  <si>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</si>
  <si>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</si>
  <si>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</si>
  <si>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</si>
  <si>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</si>
  <si>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</si>
  <si>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</si>
  <si>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</si>
  <si>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</si>
  <si>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</si>
  <si>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</si>
  <si>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</si>
  <si>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</si>
  <si>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</si>
  <si>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</si>
  <si>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</si>
  <si>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</si>
  <si>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</si>
  <si>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</si>
  <si>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</si>
  <si>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</si>
  <si>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</si>
  <si>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</si>
  <si>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</si>
  <si>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</si>
  <si>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</si>
  <si>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</si>
  <si>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</si>
  <si>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</si>
  <si>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</si>
  <si>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</si>
  <si>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</si>
  <si>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</si>
  <si>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</si>
  <si>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</si>
  <si>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</si>
  <si>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</si>
  <si>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</si>
  <si>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</si>
  <si>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</si>
  <si>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</si>
  <si>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</si>
  <si>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</si>
  <si>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</si>
  <si>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</si>
  <si>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</si>
  <si>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</si>
  <si>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</si>
  <si>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</si>
  <si>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</si>
  <si>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</si>
  <si>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</si>
  <si>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</si>
  <si>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</si>
  <si>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</si>
  <si>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</si>
  <si>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</si>
  <si>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</si>
  <si>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</si>
  <si>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</si>
  <si>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</si>
  <si>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</si>
  <si>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</si>
  <si>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</si>
  <si>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</si>
  <si>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</si>
  <si>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</si>
  <si>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</si>
  <si>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</si>
  <si>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</si>
  <si>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</si>
  <si>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</si>
  <si>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</si>
  <si>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</si>
  <si>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</si>
  <si>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</si>
  <si>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</si>
  <si>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</si>
  <si>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</si>
  <si>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</si>
  <si>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</si>
  <si>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</si>
  <si>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</si>
  <si>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</si>
  <si>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</si>
  <si>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</si>
  <si>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</si>
  <si>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</si>
  <si>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</si>
  <si>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</si>
  <si>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</si>
  <si>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</si>
  <si>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</si>
  <si>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</si>
  <si>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</si>
  <si>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</si>
  <si>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</si>
  <si>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</si>
  <si>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</si>
  <si>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</si>
  <si>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</si>
  <si>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</si>
  <si>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</si>
  <si>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</si>
  <si>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</si>
  <si>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</si>
  <si>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</si>
  <si>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</si>
  <si>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</si>
  <si>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</si>
  <si>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</si>
  <si>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</si>
  <si>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</si>
  <si>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</si>
  <si>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</si>
  <si>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</si>
  <si>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</si>
  <si>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</si>
  <si>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</si>
  <si>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</si>
  <si>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</si>
  <si>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</si>
  <si>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</si>
  <si>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</si>
  <si>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</si>
  <si>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</si>
  <si>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</si>
  <si>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</si>
  <si>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</si>
  <si>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</si>
  <si>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</si>
  <si>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</si>
  <si>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</si>
  <si>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</si>
  <si>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</si>
  <si>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</si>
  <si>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</si>
  <si>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</si>
  <si>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</si>
  <si>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</si>
  <si>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</si>
  <si>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</si>
  <si>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</si>
  <si>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</si>
  <si>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</si>
  <si>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</si>
  <si>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</si>
  <si>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</si>
  <si>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</si>
  <si>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</si>
  <si>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</si>
  <si>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</si>
  <si>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</si>
  <si>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</si>
  <si>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</si>
  <si>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</si>
  <si>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</si>
  <si>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</si>
  <si>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</si>
  <si>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</si>
  <si>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</si>
  <si>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</si>
  <si>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</si>
  <si>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</si>
  <si>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</si>
  <si>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</si>
  <si>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</si>
  <si>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</si>
  <si>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</si>
  <si>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</si>
  <si>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</si>
  <si>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</si>
  <si>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</si>
  <si>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</si>
  <si>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</si>
  <si>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</si>
  <si>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</si>
  <si>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</si>
  <si>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</si>
  <si>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</si>
  <si>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</si>
  <si>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</si>
  <si>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</si>
  <si>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</si>
  <si>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</si>
  <si>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</si>
  <si>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</si>
  <si>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</si>
  <si>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</si>
  <si>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</si>
  <si>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</si>
  <si>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</si>
  <si>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</si>
  <si>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</si>
  <si>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</si>
  <si>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</si>
  <si>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</si>
  <si>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</si>
  <si>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</si>
  <si>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</si>
  <si>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</si>
  <si>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</si>
  <si>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</si>
  <si>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</si>
  <si>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</si>
  <si>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</si>
  <si>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</si>
  <si>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</si>
  <si>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</si>
  <si>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</si>
  <si>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</si>
  <si>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</si>
  <si>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</si>
  <si>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</si>
  <si>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</si>
  <si>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</si>
  <si>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</si>
  <si>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</si>
  <si>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</si>
  <si>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</si>
  <si>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</si>
  <si>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</si>
  <si>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</si>
  <si>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</si>
  <si>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</si>
  <si>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</si>
  <si>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</si>
  <si>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</si>
  <si>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</si>
  <si>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</si>
  <si>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</si>
  <si>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</si>
  <si>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</si>
  <si>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</si>
  <si>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</si>
  <si>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</si>
  <si>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</si>
  <si>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</si>
  <si>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</si>
  <si>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</si>
  <si>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</si>
  <si>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</si>
  <si>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</si>
  <si>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</si>
  <si>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</si>
  <si>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</si>
  <si>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</si>
  <si>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</si>
  <si>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</si>
  <si>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</si>
  <si>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</si>
  <si>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</si>
  <si>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</si>
  <si>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</si>
  <si>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</si>
  <si>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</si>
  <si>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</si>
  <si>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</si>
  <si>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</si>
  <si>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</si>
  <si>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</si>
  <si>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</si>
  <si>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</si>
  <si>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</si>
  <si>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</si>
  <si>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</si>
  <si>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</si>
  <si>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</si>
  <si>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</si>
  <si>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</si>
  <si>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</si>
  <si>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</si>
  <si>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</si>
  <si>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</si>
  <si>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</si>
  <si>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</si>
  <si>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</si>
  <si>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</si>
  <si>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</si>
  <si>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</si>
  <si>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</si>
  <si>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</si>
  <si>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</si>
  <si>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</si>
  <si>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</si>
  <si>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</si>
  <si>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</si>
  <si>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</si>
  <si>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</si>
  <si>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</si>
  <si>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</si>
  <si>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</si>
  <si>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</si>
  <si>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</si>
  <si>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</si>
  <si>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</si>
  <si>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</si>
  <si>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</si>
  <si>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</si>
  <si>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</si>
  <si>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</si>
  <si>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</si>
  <si>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</si>
  <si>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</si>
  <si>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</si>
  <si>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</si>
  <si>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</si>
  <si>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</si>
  <si>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</si>
  <si>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</si>
  <si>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</si>
  <si>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</si>
  <si>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</si>
  <si>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</si>
  <si>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</si>
  <si>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</si>
  <si>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</si>
  <si>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</si>
  <si>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</si>
  <si>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</si>
  <si>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</si>
  <si>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</si>
  <si>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</si>
  <si>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</si>
  <si>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</si>
  <si>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</si>
  <si>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</si>
  <si>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</si>
  <si>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</si>
  <si>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</si>
  <si>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</si>
  <si>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</si>
  <si>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</si>
  <si>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</si>
  <si>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</si>
  <si>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</si>
  <si>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</si>
  <si>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</si>
  <si>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</si>
  <si>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</si>
  <si>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</si>
  <si>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</si>
  <si>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</si>
  <si>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</si>
  <si>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</si>
  <si>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</si>
  <si>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</si>
  <si>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</si>
  <si>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</si>
  <si>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</si>
  <si>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</si>
  <si>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</si>
  <si>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</si>
  <si>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</si>
  <si>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</si>
  <si>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</si>
  <si>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</si>
  <si>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</si>
  <si>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</si>
  <si>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</si>
  <si>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</si>
  <si>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</si>
  <si>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</si>
  <si>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</si>
  <si>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</si>
  <si>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</si>
  <si>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</si>
  <si>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</si>
  <si>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</si>
  <si>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</si>
  <si>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</si>
  <si>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</si>
  <si>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</si>
  <si>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</si>
  <si>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</si>
  <si>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</si>
  <si>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</si>
  <si>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</si>
  <si>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</si>
  <si>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</si>
  <si>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</si>
  <si>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</si>
  <si>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</si>
  <si>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</si>
  <si>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</si>
  <si>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</si>
  <si>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</si>
  <si>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</si>
  <si>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</si>
  <si>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</si>
  <si>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</si>
  <si>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</si>
  <si>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</si>
  <si>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</si>
  <si>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</si>
  <si>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</si>
  <si>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</si>
  <si>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</si>
  <si>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</si>
  <si>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</si>
  <si>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</si>
  <si>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</si>
  <si>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</si>
  <si>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</si>
  <si>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</si>
  <si>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</si>
  <si>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</si>
  <si>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</si>
  <si>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</si>
  <si>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</si>
  <si>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</si>
  <si>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</si>
  <si>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</si>
  <si>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</si>
  <si>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</si>
  <si>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</si>
  <si>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</si>
  <si>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</si>
  <si>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</si>
  <si>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</si>
  <si>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</si>
  <si>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</si>
  <si>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</si>
  <si>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</si>
  <si>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</si>
  <si>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</si>
  <si>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</si>
  <si>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</si>
  <si>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</si>
  <si>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</si>
  <si>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</si>
  <si>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</si>
  <si>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</si>
  <si>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</si>
  <si>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</si>
  <si>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</si>
  <si>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</si>
  <si>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</si>
  <si>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</si>
  <si>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</si>
  <si>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</si>
  <si>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</si>
  <si>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</si>
  <si>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</si>
  <si>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</si>
  <si>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</si>
  <si>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</si>
  <si>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</si>
  <si>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</si>
  <si>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</si>
  <si>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</si>
  <si>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</si>
  <si>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</si>
  <si>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</si>
  <si>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</si>
  <si>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</si>
  <si>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</si>
  <si>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</si>
  <si>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</si>
  <si>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</si>
  <si>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</si>
  <si>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</si>
  <si>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</si>
  <si>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</si>
  <si>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</si>
  <si>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</si>
  <si>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</si>
  <si>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</si>
  <si>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</si>
  <si>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</si>
  <si>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</si>
  <si>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</si>
  <si>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</si>
  <si>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</si>
  <si>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</si>
  <si>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</si>
  <si>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</si>
  <si>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</si>
  <si>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</si>
  <si>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</si>
  <si>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</si>
  <si>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</si>
  <si>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</si>
  <si>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</si>
  <si>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</si>
  <si>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</si>
  <si>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</si>
  <si>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</si>
  <si>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</si>
  <si>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</si>
  <si>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</si>
  <si>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</si>
  <si>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</si>
  <si>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</si>
  <si>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</si>
  <si>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</si>
  <si>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</si>
  <si>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</si>
  <si>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</si>
  <si>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</si>
  <si>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</si>
  <si>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</si>
  <si>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</si>
  <si>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</si>
  <si>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</si>
  <si>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</si>
  <si>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</si>
  <si>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</si>
  <si>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</si>
  <si>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</si>
  <si>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</si>
  <si>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</si>
  <si>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</si>
  <si>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</si>
  <si>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</si>
  <si>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</si>
  <si>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</si>
  <si>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</si>
  <si>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</si>
  <si>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</si>
  <si>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</si>
  <si>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</si>
  <si>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</si>
  <si>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</si>
  <si>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</si>
  <si>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</si>
  <si>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</si>
  <si>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</si>
  <si>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</si>
  <si>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</si>
  <si>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</si>
  <si>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</si>
  <si>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</si>
  <si>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</si>
  <si>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</si>
  <si>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</si>
  <si>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</si>
  <si>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</si>
  <si>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</si>
  <si>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</si>
  <si>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</si>
  <si>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</si>
  <si>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</si>
  <si>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</si>
  <si>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</si>
  <si>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</si>
  <si>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</si>
  <si>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</si>
  <si>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</si>
  <si>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</si>
  <si>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</si>
  <si>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</si>
  <si>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</si>
  <si>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</si>
  <si>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</si>
  <si>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</si>
  <si>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</si>
  <si>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</si>
  <si>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</si>
  <si>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</si>
  <si>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</si>
  <si>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</si>
  <si>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</si>
  <si>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</si>
  <si>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</si>
  <si>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</si>
  <si>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</si>
  <si>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</si>
  <si>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</si>
  <si>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</si>
  <si>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</si>
  <si>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</si>
  <si>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</si>
  <si>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</si>
  <si>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</si>
  <si>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</si>
  <si>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</si>
  <si>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</si>
  <si>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</si>
  <si>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</si>
  <si>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</si>
  <si>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</si>
  <si>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</si>
  <si>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</si>
  <si>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</si>
  <si>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</si>
  <si>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</si>
  <si>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</si>
  <si>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</si>
  <si>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</si>
  <si>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</si>
  <si>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</si>
  <si>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</si>
  <si>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</si>
  <si>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</si>
  <si>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</si>
  <si>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</si>
  <si>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</si>
  <si>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</si>
  <si>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</si>
  <si>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</si>
  <si>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</si>
  <si>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</si>
  <si>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</si>
  <si>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</si>
  <si>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</si>
  <si>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</si>
  <si>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</si>
  <si>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</si>
  <si>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</si>
  <si>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</si>
  <si>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</si>
  <si>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</si>
  <si>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</si>
  <si>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</si>
  <si>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</si>
  <si>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</si>
  <si>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</si>
  <si>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</si>
  <si>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</si>
  <si>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</si>
  <si>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</si>
  <si>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</si>
  <si>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</si>
  <si>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</si>
  <si>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</si>
  <si>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</si>
  <si>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</si>
  <si>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</si>
  <si>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</si>
  <si>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</si>
  <si>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</si>
  <si>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</si>
  <si>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</si>
  <si>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</si>
  <si>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</si>
  <si>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</si>
  <si>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</si>
  <si>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</si>
  <si>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</si>
  <si>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</si>
  <si>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</si>
  <si>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</si>
  <si>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</si>
  <si>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</si>
  <si>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</si>
  <si>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</si>
  <si>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</si>
  <si>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</si>
  <si>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</si>
  <si>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</si>
  <si>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</si>
  <si>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</si>
  <si>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</si>
  <si>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</si>
  <si>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</si>
  <si>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</si>
  <si>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</si>
  <si>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</si>
  <si>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</si>
  <si>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</si>
  <si>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</si>
  <si>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</si>
  <si>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</si>
  <si>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</si>
  <si>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</si>
  <si>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</si>
  <si>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</si>
  <si>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</si>
  <si>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</si>
  <si>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</si>
  <si>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</si>
  <si>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</si>
  <si>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</si>
  <si>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</si>
  <si>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</si>
  <si>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</si>
  <si>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</si>
  <si>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</si>
  <si>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</si>
  <si>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</si>
  <si>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</si>
  <si>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</si>
  <si>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</si>
  <si>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</si>
  <si>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</si>
  <si>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</si>
  <si>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</si>
  <si>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</si>
  <si>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</si>
  <si>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</si>
  <si>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</si>
  <si>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</si>
  <si>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</si>
  <si>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</si>
  <si>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</si>
  <si>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</si>
  <si>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</si>
  <si>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</si>
  <si>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</si>
  <si>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</si>
  <si>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</si>
  <si>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</si>
  <si>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</si>
  <si>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</si>
  <si>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</si>
  <si>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</si>
  <si>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</si>
  <si>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</si>
  <si>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</si>
  <si>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</si>
  <si>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</si>
  <si>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</si>
  <si>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</si>
  <si>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</si>
  <si>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</si>
  <si>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</si>
  <si>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</si>
  <si>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</si>
  <si>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</si>
  <si>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</si>
  <si>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</si>
  <si>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</si>
  <si>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</si>
  <si>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</si>
  <si>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</si>
  <si>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</si>
  <si>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</si>
  <si>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</si>
  <si>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</si>
  <si>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</si>
  <si>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</si>
  <si>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</si>
  <si>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</si>
  <si>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</si>
  <si>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</si>
  <si>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</si>
  <si>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</si>
  <si>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</si>
  <si>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</si>
  <si>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</si>
  <si>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</si>
  <si>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</si>
  <si>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</si>
  <si>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</si>
  <si>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</si>
  <si>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</si>
  <si>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</si>
  <si>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</si>
  <si>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</si>
  <si>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</si>
  <si>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</si>
  <si>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</si>
  <si>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</si>
  <si>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</si>
  <si>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</si>
  <si>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</si>
  <si>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</si>
  <si>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</si>
  <si>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</si>
  <si>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</si>
  <si>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</si>
  <si>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</si>
  <si>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</si>
  <si>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</si>
  <si>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</si>
  <si>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</si>
  <si>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</si>
  <si>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</si>
  <si>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</si>
  <si>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</si>
  <si>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</si>
  <si>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</si>
  <si>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</si>
  <si>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</si>
  <si>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</si>
  <si>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</si>
  <si>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</si>
  <si>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</si>
  <si>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</si>
  <si>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</si>
  <si>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</si>
  <si>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</si>
  <si>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</si>
  <si>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</si>
  <si>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</si>
  <si>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</si>
  <si>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</si>
  <si>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</si>
  <si>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</si>
  <si>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</si>
  <si>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</si>
  <si>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</si>
  <si>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</si>
  <si>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</si>
  <si>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</si>
  <si>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</si>
  <si>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</si>
  <si>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</si>
  <si>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</si>
  <si>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</si>
  <si>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</si>
  <si>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</si>
  <si>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</si>
  <si>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</si>
  <si>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</si>
  <si>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</si>
  <si>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</si>
  <si>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</si>
  <si>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</si>
  <si>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</si>
  <si>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</si>
  <si>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</si>
  <si>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</si>
  <si>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</si>
  <si>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</si>
  <si>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</si>
  <si>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</si>
  <si>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</si>
  <si>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</si>
  <si>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</si>
  <si>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</si>
  <si>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</si>
  <si>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</si>
  <si>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</si>
  <si>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</si>
  <si>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</si>
  <si>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</si>
  <si>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</si>
  <si>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</si>
  <si>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</si>
  <si>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</si>
  <si>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</si>
  <si>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</si>
  <si>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</si>
  <si>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</si>
  <si>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</si>
  <si>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</si>
  <si>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</si>
  <si>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</si>
  <si>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</si>
  <si>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</si>
  <si>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</si>
  <si>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</si>
  <si>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</si>
  <si>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</si>
  <si>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</si>
  <si>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</si>
  <si>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</si>
  <si>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</si>
  <si>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</si>
  <si>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</si>
  <si>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</si>
  <si>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</si>
  <si>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</si>
  <si>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</si>
  <si>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</si>
  <si>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</si>
  <si>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</si>
  <si>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</si>
  <si>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</si>
  <si>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</si>
  <si>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</si>
  <si>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</si>
  <si>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</si>
  <si>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</si>
  <si>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</si>
  <si>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</si>
  <si>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</si>
  <si>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</si>
  <si>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</si>
  <si>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</si>
  <si>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</si>
  <si>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</si>
  <si>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</si>
  <si>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</si>
  <si>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</si>
  <si>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</si>
  <si>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</si>
  <si>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</si>
  <si>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</si>
  <si>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</si>
  <si>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</si>
  <si>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</si>
  <si>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</si>
  <si>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</si>
  <si>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</si>
  <si>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</si>
  <si>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</si>
  <si>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</si>
  <si>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</si>
  <si>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</si>
  <si>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</si>
  <si>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</si>
  <si>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</si>
  <si>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</si>
  <si>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</si>
  <si>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</si>
  <si>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</si>
  <si>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</si>
  <si>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</si>
  <si>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</si>
  <si>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</si>
  <si>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</si>
  <si>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</si>
  <si>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</si>
  <si>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</si>
  <si>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</si>
  <si>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</si>
  <si>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</si>
  <si>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</si>
  <si>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</si>
  <si>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</si>
  <si>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</si>
  <si>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</si>
  <si>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</si>
  <si>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</si>
  <si>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</si>
  <si>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</si>
  <si>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</si>
  <si>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</si>
  <si>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</si>
  <si>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</si>
  <si>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</si>
  <si>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</si>
  <si>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</si>
  <si>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</si>
  <si>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</si>
  <si>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</si>
  <si>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</si>
  <si>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</si>
  <si>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</si>
  <si>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</si>
  <si>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</si>
  <si>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</si>
  <si>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</si>
  <si>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</si>
  <si>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</si>
  <si>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</si>
  <si>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</si>
  <si>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</si>
  <si>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</si>
  <si>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</si>
  <si>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</si>
  <si>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</si>
  <si>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</si>
  <si>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</si>
  <si>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</si>
  <si>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</si>
  <si>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</si>
  <si>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</si>
  <si>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</si>
  <si>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</si>
  <si>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</si>
  <si>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</si>
  <si>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</si>
  <si>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</si>
  <si>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</si>
  <si>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</si>
  <si>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</si>
  <si>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</si>
  <si>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</si>
  <si>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</si>
  <si>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</si>
  <si>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</si>
  <si>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</si>
  <si>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</si>
  <si>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</si>
  <si>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</si>
  <si>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</si>
  <si>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</si>
  <si>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</si>
  <si>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</si>
  <si>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</si>
  <si>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</si>
  <si>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</si>
  <si>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</si>
  <si>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</si>
  <si>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</si>
  <si>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</si>
  <si>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</si>
  <si>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</si>
  <si>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</si>
  <si>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</si>
  <si>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</si>
  <si>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</si>
  <si>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</si>
  <si>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</si>
  <si>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</si>
  <si>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</si>
  <si>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</si>
  <si>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</si>
  <si>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</si>
  <si>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</si>
  <si>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</si>
  <si>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</si>
  <si>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</si>
  <si>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</si>
  <si>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</si>
  <si>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</si>
  <si>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</si>
  <si>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</si>
  <si>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</si>
  <si>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</si>
  <si>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</si>
  <si>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</si>
  <si>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</si>
  <si>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</si>
  <si>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</si>
  <si>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</si>
  <si>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</si>
  <si>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</si>
  <si>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</si>
  <si>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</si>
  <si>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</si>
  <si>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</si>
  <si>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</si>
  <si>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</si>
  <si>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</si>
  <si>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</si>
  <si>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</si>
  <si>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</si>
  <si>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</si>
  <si>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</si>
  <si>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</si>
  <si>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</si>
  <si>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</si>
  <si>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</si>
  <si>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</si>
  <si>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</si>
  <si>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</si>
  <si>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</si>
  <si>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</si>
  <si>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</si>
  <si>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</si>
  <si>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</si>
  <si>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</si>
  <si>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</si>
  <si>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</si>
  <si>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</si>
  <si>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</si>
  <si>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</si>
  <si>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</si>
  <si>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</si>
  <si>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</si>
  <si>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</si>
  <si>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</si>
  <si>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</si>
  <si>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</si>
  <si>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</si>
  <si>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</si>
  <si>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</si>
  <si>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</si>
  <si>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</si>
  <si>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</si>
  <si>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</si>
  <si>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</si>
  <si>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</si>
  <si>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</si>
  <si>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</si>
  <si>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</si>
  <si>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</si>
  <si>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</si>
  <si>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</si>
  <si>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</si>
  <si>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</si>
  <si>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</si>
  <si>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</si>
  <si>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</si>
  <si>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</si>
  <si>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</si>
  <si>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</si>
  <si>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</si>
  <si>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</si>
  <si>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</si>
  <si>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</si>
  <si>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</si>
  <si>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</si>
  <si>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</si>
  <si>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</si>
  <si>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</si>
  <si>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</si>
  <si>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</si>
  <si>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</si>
  <si>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</si>
  <si>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</si>
  <si>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</si>
  <si>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</si>
  <si>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</si>
  <si>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</si>
  <si>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</si>
  <si>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</si>
  <si>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</si>
  <si>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</si>
  <si>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</si>
  <si>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</si>
  <si>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</si>
  <si>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</si>
  <si>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</si>
  <si>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</si>
  <si>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</si>
  <si>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</si>
  <si>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</si>
  <si>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</si>
  <si>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</si>
  <si>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</si>
  <si>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</si>
  <si>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</si>
  <si>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</si>
  <si>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</si>
  <si>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</si>
  <si>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</si>
  <si>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</si>
  <si>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</si>
  <si>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</si>
  <si>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</si>
  <si>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</si>
  <si>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</si>
  <si>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</si>
  <si>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</si>
  <si>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</si>
  <si>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</si>
  <si>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</si>
  <si>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</si>
  <si>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</si>
  <si>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</si>
  <si>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</si>
  <si>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</si>
  <si>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</si>
  <si>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</si>
  <si>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</si>
  <si>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</si>
  <si>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</si>
  <si>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</si>
  <si>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</si>
  <si>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</si>
  <si>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</si>
  <si>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</si>
  <si>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</si>
  <si>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</si>
  <si>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</si>
  <si>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</si>
  <si>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</si>
  <si>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</si>
  <si>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</si>
  <si>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</si>
  <si>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</si>
  <si>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</si>
  <si>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</si>
  <si>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</si>
  <si>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</si>
  <si>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</si>
  <si>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</si>
  <si>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</si>
  <si>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</si>
  <si>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</si>
  <si>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</si>
  <si>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</si>
  <si>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</si>
  <si>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</si>
  <si>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</si>
  <si>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</si>
  <si>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</si>
  <si>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</si>
  <si>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</si>
  <si>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</si>
  <si>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</si>
  <si>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</si>
  <si>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</si>
  <si>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</si>
  <si>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</si>
  <si>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</si>
  <si>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</si>
  <si>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</si>
  <si>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</si>
  <si>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</si>
  <si>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</si>
  <si>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</si>
  <si>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</si>
  <si>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</si>
  <si>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</si>
  <si>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</si>
  <si>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</si>
  <si>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</si>
  <si>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</si>
  <si>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</si>
  <si>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</si>
  <si>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</si>
  <si>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</si>
  <si>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</si>
  <si>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</si>
  <si>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</si>
  <si>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</si>
  <si>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</si>
  <si>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</si>
  <si>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</si>
  <si>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</si>
  <si>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</si>
  <si>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</si>
  <si>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</si>
  <si>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</si>
  <si>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</si>
  <si>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</si>
  <si>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</si>
  <si>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</si>
  <si>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</si>
  <si>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</si>
  <si>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</si>
  <si>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</si>
  <si>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</si>
  <si>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</si>
  <si>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</si>
  <si>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</si>
  <si>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</si>
  <si>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</si>
  <si>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</si>
  <si>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</si>
  <si>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</si>
  <si>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</si>
  <si>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</si>
  <si>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</si>
  <si>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</si>
  <si>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</si>
  <si>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</si>
  <si>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</si>
  <si>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</si>
  <si>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</si>
  <si>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</si>
  <si>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</si>
  <si>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</si>
  <si>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</si>
  <si>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</si>
  <si>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</si>
  <si>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</si>
  <si>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</si>
  <si>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</si>
  <si>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</si>
  <si>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</si>
  <si>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</si>
  <si>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</si>
  <si>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</si>
  <si>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</si>
  <si>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</si>
  <si>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</si>
  <si>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</si>
  <si>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</si>
  <si>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</si>
  <si>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</si>
  <si>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</si>
  <si>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</si>
  <si>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</si>
  <si>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</si>
  <si>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</si>
  <si>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</si>
  <si>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</si>
  <si>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</si>
  <si>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</si>
  <si>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</si>
  <si>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</si>
  <si>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</si>
  <si>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</si>
  <si>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</si>
  <si>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</si>
  <si>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</si>
  <si>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</si>
  <si>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</si>
  <si>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</si>
  <si>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</si>
  <si>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</si>
  <si>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</si>
  <si>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</si>
  <si>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</si>
  <si>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</si>
  <si>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</si>
  <si>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</si>
  <si>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</si>
  <si>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</si>
  <si>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</si>
  <si>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</si>
  <si>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</si>
  <si>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</si>
  <si>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</si>
  <si>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</si>
  <si>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</si>
  <si>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</si>
  <si>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</si>
  <si>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</si>
  <si>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</si>
  <si>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</si>
  <si>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</si>
  <si>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</si>
  <si>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</si>
  <si>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</si>
  <si>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</si>
  <si>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</si>
  <si>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</si>
  <si>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</si>
  <si>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</si>
  <si>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</si>
  <si>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</si>
  <si>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</si>
  <si>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</si>
  <si>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</si>
  <si>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</si>
  <si>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</si>
  <si>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</si>
  <si>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</si>
  <si>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</si>
  <si>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</si>
  <si>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</si>
  <si>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</si>
  <si>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</si>
  <si>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</si>
  <si>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</si>
  <si>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</si>
  <si>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</si>
  <si>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</si>
  <si>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</si>
  <si>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</si>
  <si>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</si>
  <si>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</si>
  <si>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</si>
  <si>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</si>
  <si>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</si>
  <si>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</si>
  <si>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</si>
  <si>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</si>
  <si>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</si>
  <si>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</si>
  <si>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</si>
  <si>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</si>
  <si>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</si>
  <si>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</si>
  <si>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</si>
  <si>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</si>
  <si>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</si>
  <si>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</si>
  <si>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</si>
  <si>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</si>
  <si>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</si>
  <si>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</si>
  <si>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</si>
  <si>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</si>
  <si>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</si>
  <si>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</si>
  <si>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</si>
  <si>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</si>
  <si>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</si>
  <si>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</si>
  <si>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</si>
  <si>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</si>
  <si>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</si>
  <si>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</si>
  <si>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</si>
  <si>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</si>
  <si>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</si>
  <si>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</si>
  <si>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</si>
  <si>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</si>
  <si>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</si>
  <si>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</si>
  <si>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</si>
  <si>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</si>
  <si>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</si>
  <si>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</si>
  <si>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</si>
  <si>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</si>
  <si>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</si>
  <si>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</si>
  <si>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</si>
  <si>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</si>
  <si>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</si>
  <si>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</si>
  <si>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</si>
  <si>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</si>
  <si>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</si>
  <si>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</si>
  <si>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</si>
  <si>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</si>
  <si>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</si>
  <si>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</si>
  <si>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</si>
  <si>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</si>
  <si>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</si>
  <si>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</si>
  <si>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</si>
  <si>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</si>
  <si>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</si>
  <si>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</si>
  <si>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</si>
  <si>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</si>
  <si>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</si>
  <si>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</si>
  <si>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</si>
  <si>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</si>
  <si>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</si>
  <si>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</si>
  <si>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</si>
  <si>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</si>
  <si>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</si>
  <si>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</si>
  <si>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</si>
  <si>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</si>
  <si>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</si>
  <si>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</si>
  <si>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</si>
  <si>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</si>
  <si>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</si>
  <si>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</si>
  <si>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</si>
  <si>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</si>
  <si>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</si>
  <si>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</si>
  <si>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</si>
  <si>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</si>
  <si>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</si>
  <si>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</si>
  <si>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</si>
  <si>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</si>
  <si>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</si>
  <si>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</si>
  <si>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</si>
  <si>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</si>
  <si>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</si>
  <si>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</si>
  <si>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</si>
  <si>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</si>
  <si>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</si>
  <si>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</si>
  <si>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</si>
  <si>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</si>
  <si>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</si>
  <si>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</si>
  <si>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</si>
  <si>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</si>
  <si>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</si>
  <si>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</si>
  <si>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</si>
  <si>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</si>
  <si>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</si>
  <si>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</si>
  <si>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</si>
  <si>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</si>
  <si>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</si>
  <si>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</si>
  <si>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</si>
  <si>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</si>
  <si>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</si>
  <si>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</si>
  <si>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</si>
  <si>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</si>
  <si>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</si>
  <si>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</si>
  <si>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</si>
  <si>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</si>
  <si>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</si>
  <si>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</si>
  <si>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</si>
  <si>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</si>
  <si>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</si>
  <si>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</si>
  <si>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</si>
  <si>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</si>
  <si>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</si>
  <si>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</si>
  <si>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</si>
  <si>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</si>
  <si>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</si>
  <si>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</si>
  <si>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</si>
  <si>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</si>
  <si>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</si>
  <si>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</si>
  <si>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</si>
  <si>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</si>
  <si>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</si>
  <si>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</si>
  <si>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</si>
  <si>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</si>
  <si>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</si>
  <si>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</si>
  <si>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</si>
  <si>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</si>
  <si>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</si>
  <si>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</si>
  <si>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</si>
  <si>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</si>
  <si>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</si>
  <si>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</si>
  <si>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</si>
  <si>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</si>
  <si>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</si>
  <si>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</si>
  <si>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</si>
  <si>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</si>
  <si>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</si>
  <si>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</si>
  <si>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</si>
  <si>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</si>
  <si>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</si>
  <si>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</si>
  <si>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</si>
  <si>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</si>
  <si>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</si>
  <si>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</si>
  <si>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</si>
  <si>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</si>
  <si>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</si>
  <si>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</si>
  <si>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</si>
  <si>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</si>
  <si>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</si>
  <si>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</si>
  <si>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</si>
  <si>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</si>
  <si>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</si>
  <si>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</si>
  <si>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</si>
  <si>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</si>
  <si>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</si>
  <si>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</si>
  <si>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</si>
  <si>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</si>
  <si>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</si>
  <si>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</si>
  <si>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</si>
  <si>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</si>
  <si>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</si>
  <si>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</si>
  <si>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</si>
  <si>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</si>
  <si>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</si>
  <si>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</si>
  <si>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</si>
  <si>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</si>
  <si>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</si>
  <si>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</si>
  <si>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</si>
  <si>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</si>
  <si>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</si>
  <si>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</si>
  <si>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</si>
  <si>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</si>
  <si>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</si>
  <si>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</si>
  <si>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</si>
  <si>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</si>
  <si>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</si>
  <si>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</si>
  <si>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</si>
  <si>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</si>
  <si>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</si>
  <si>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</si>
  <si>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</si>
  <si>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</si>
  <si>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</si>
  <si>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</si>
  <si>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</si>
  <si>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</si>
  <si>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</si>
  <si>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</si>
  <si>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</si>
  <si>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</si>
  <si>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</si>
  <si>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</si>
  <si>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</si>
  <si>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</si>
  <si>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</si>
  <si>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</si>
  <si>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</si>
  <si>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</si>
  <si>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</si>
  <si>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</si>
  <si>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</si>
  <si>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</si>
  <si>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</si>
  <si>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</si>
  <si>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</si>
  <si>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</si>
  <si>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</si>
  <si>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</si>
  <si>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</si>
  <si>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</si>
  <si>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</si>
  <si>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</si>
  <si>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</si>
  <si>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</si>
  <si>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</si>
  <si>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</si>
  <si>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</si>
  <si>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</si>
  <si>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</si>
  <si>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</si>
  <si>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</si>
  <si>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</si>
  <si>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</si>
  <si>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</si>
  <si>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</si>
  <si>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</si>
  <si>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</si>
  <si>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</si>
  <si>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</si>
  <si>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</si>
  <si>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</si>
  <si>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</si>
  <si>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</si>
  <si>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</si>
  <si>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</si>
  <si>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</si>
  <si>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</si>
  <si>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</si>
  <si>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</si>
  <si>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</si>
  <si>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</si>
  <si>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</si>
  <si>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</si>
  <si>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</si>
  <si>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</si>
  <si>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</si>
  <si>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</si>
  <si>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</si>
  <si>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</si>
  <si>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</si>
  <si>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</si>
  <si>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</si>
  <si>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</si>
  <si>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</si>
  <si>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</si>
  <si>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</si>
  <si>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</si>
  <si>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</si>
  <si>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</si>
  <si>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</si>
  <si>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</si>
  <si>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</si>
  <si>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</si>
  <si>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</si>
  <si>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</si>
  <si>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</si>
  <si>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</si>
  <si>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</si>
  <si>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</si>
  <si>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</si>
  <si>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</si>
  <si>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</si>
  <si>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</si>
  <si>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</si>
  <si>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</si>
  <si>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</si>
  <si>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</si>
  <si>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</si>
  <si>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</si>
  <si>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</si>
  <si>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</si>
  <si>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</si>
  <si>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</si>
  <si>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</si>
  <si>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</si>
  <si>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</si>
  <si>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</si>
  <si>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</si>
  <si>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</si>
  <si>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</si>
  <si>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</si>
  <si>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</si>
  <si>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</si>
  <si>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</si>
  <si>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</si>
  <si>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</si>
  <si>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</si>
  <si>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</si>
  <si>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</si>
  <si>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</si>
  <si>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</si>
  <si>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</si>
  <si>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</si>
  <si>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</si>
  <si>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</si>
  <si>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</si>
  <si>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</si>
  <si>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</si>
  <si>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</si>
  <si>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</si>
  <si>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</si>
  <si>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</si>
  <si>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</si>
  <si>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</si>
  <si>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</si>
  <si>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</si>
  <si>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</si>
  <si>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</si>
  <si>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</si>
  <si>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</si>
  <si>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</si>
  <si>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</si>
  <si>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</si>
  <si>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</si>
  <si>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</si>
  <si>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</si>
  <si>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</si>
  <si>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</si>
  <si>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</si>
  <si>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</si>
  <si>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</si>
  <si>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</si>
  <si>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</si>
  <si>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</si>
  <si>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</si>
  <si>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</si>
  <si>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</si>
  <si>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</si>
  <si>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</si>
  <si>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</si>
  <si>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</si>
  <si>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</si>
  <si>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</si>
  <si>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</si>
  <si>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</si>
  <si>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</si>
  <si>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</si>
  <si>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</si>
  <si>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</si>
  <si>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</si>
  <si>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</si>
  <si>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</si>
  <si>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</si>
  <si>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</si>
  <si>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</si>
  <si>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</si>
  <si>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</si>
  <si>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</si>
  <si>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</si>
  <si>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</si>
  <si>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</si>
  <si>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</si>
  <si>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</si>
  <si>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</si>
  <si>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</si>
  <si>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</si>
  <si>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</si>
  <si>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</si>
  <si>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</si>
  <si>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</si>
  <si>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</si>
  <si>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</si>
  <si>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</si>
  <si>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</si>
  <si>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</si>
  <si>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</si>
  <si>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</si>
  <si>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</si>
  <si>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</si>
  <si>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</si>
  <si>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</si>
  <si>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</si>
  <si>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</si>
  <si>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</si>
  <si>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</si>
  <si>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</si>
  <si>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</si>
  <si>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</si>
  <si>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</si>
  <si>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</si>
  <si>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</si>
  <si>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</si>
  <si>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</si>
  <si>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</si>
  <si>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</si>
  <si>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</si>
  <si>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</si>
  <si>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</si>
  <si>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</si>
  <si>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</si>
  <si>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</si>
  <si>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</si>
  <si>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</si>
  <si>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</si>
  <si>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</si>
  <si>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</si>
  <si>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</si>
  <si>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</si>
  <si>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</si>
  <si>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</si>
  <si>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</si>
  <si>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</si>
  <si>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</si>
  <si>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</si>
  <si>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</si>
  <si>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</si>
  <si>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</si>
  <si>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</si>
  <si>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</si>
  <si>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</si>
  <si>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</si>
  <si>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</si>
  <si>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</si>
  <si>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</si>
  <si>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</si>
  <si>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</si>
  <si>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</si>
  <si>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</si>
  <si>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</si>
  <si>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</si>
  <si>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</si>
  <si>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</si>
  <si>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</si>
  <si>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</si>
  <si>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</si>
  <si>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</si>
  <si>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</si>
  <si>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</si>
  <si>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</si>
  <si>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</si>
  <si>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</si>
  <si>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</si>
  <si>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</si>
  <si>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</si>
  <si>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</si>
  <si>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</si>
  <si>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</si>
  <si>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</si>
  <si>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</si>
  <si>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</si>
  <si>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</si>
  <si>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</si>
  <si>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</si>
  <si>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</si>
  <si>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</si>
  <si>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</si>
  <si>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</si>
  <si>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</si>
  <si>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</si>
  <si>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</si>
  <si>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</si>
  <si>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</si>
  <si>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</si>
  <si>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</si>
  <si>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</si>
  <si>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</si>
  <si>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</si>
  <si>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</si>
  <si>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</si>
  <si>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</si>
  <si>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</si>
  <si>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</si>
  <si>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</si>
  <si>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</si>
  <si>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</si>
  <si>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</si>
  <si>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</si>
  <si>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</si>
  <si>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</si>
  <si>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</si>
  <si>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</si>
  <si>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</si>
  <si>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</si>
  <si>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</si>
  <si>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</si>
  <si>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</si>
  <si>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</si>
  <si>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</si>
  <si>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</si>
  <si>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</si>
  <si>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</si>
  <si>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</si>
  <si>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</si>
  <si>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</si>
  <si>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</si>
  <si>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</si>
  <si>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</si>
  <si>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</si>
  <si>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</si>
  <si>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</si>
  <si>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</si>
  <si>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</si>
  <si>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</si>
  <si>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</si>
  <si>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</si>
  <si>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</si>
  <si>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</si>
  <si>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</si>
  <si>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</si>
  <si>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</si>
  <si>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</si>
  <si>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</si>
  <si>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</si>
  <si>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</si>
  <si>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</si>
  <si>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</si>
  <si>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</si>
  <si>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</si>
  <si>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</si>
  <si>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</si>
  <si>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</si>
  <si>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</si>
  <si>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</si>
  <si>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</si>
  <si>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</si>
  <si>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</si>
  <si>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</si>
  <si>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</si>
  <si>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</si>
  <si>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</si>
  <si>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</si>
  <si>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</si>
  <si>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</si>
  <si>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</si>
  <si>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</si>
  <si>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</si>
  <si>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</si>
  <si>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</si>
  <si>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</si>
  <si>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</si>
  <si>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</si>
  <si>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</si>
  <si>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</si>
  <si>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</si>
  <si>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</si>
  <si>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</si>
  <si>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</si>
  <si>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</si>
  <si>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</si>
  <si>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</si>
  <si>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</si>
  <si>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</si>
  <si>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</si>
  <si>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</si>
  <si>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</si>
  <si>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</si>
  <si>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</si>
  <si>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</si>
  <si>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</si>
  <si>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</si>
  <si>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</si>
  <si>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</si>
  <si>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</si>
  <si>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</si>
  <si>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</si>
  <si>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</si>
  <si>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</si>
  <si>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</si>
  <si>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</si>
  <si>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</si>
  <si>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</si>
  <si>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</si>
  <si>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</si>
  <si>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</si>
  <si>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</si>
  <si>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</si>
  <si>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</si>
  <si>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</si>
  <si>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</si>
  <si>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</si>
  <si>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</si>
  <si>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</si>
  <si>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</si>
  <si>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</si>
  <si>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</si>
  <si>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</si>
  <si>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</si>
  <si>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</si>
  <si>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</si>
  <si>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</si>
  <si>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</si>
  <si>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</si>
  <si>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</si>
  <si>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</si>
  <si>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</si>
  <si>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</si>
  <si>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</si>
  <si>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</si>
  <si>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</si>
  <si>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</si>
  <si>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</si>
  <si>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</si>
  <si>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</si>
  <si>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</si>
  <si>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</si>
  <si>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</si>
  <si>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</si>
  <si>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</si>
  <si>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</si>
  <si>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</si>
  <si>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</si>
  <si>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</si>
  <si>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</si>
  <si>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</si>
  <si>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</si>
  <si>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</si>
  <si>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</si>
  <si>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</si>
  <si>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</si>
  <si>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</si>
  <si>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</si>
  <si>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</si>
  <si>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</si>
  <si>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</si>
  <si>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</si>
  <si>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</si>
  <si>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</si>
  <si>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</si>
  <si>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</si>
  <si>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</si>
  <si>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</si>
  <si>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</si>
  <si>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</si>
  <si>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</si>
  <si>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</si>
  <si>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</si>
  <si>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</si>
  <si>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</si>
  <si>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</si>
  <si>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</si>
  <si>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</si>
  <si>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</si>
  <si>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</si>
  <si>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</si>
  <si>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</si>
  <si>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</si>
  <si>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</si>
  <si>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</si>
  <si>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</si>
  <si>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</si>
  <si>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</si>
  <si>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</si>
  <si>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</si>
  <si>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</si>
  <si>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</si>
  <si>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</si>
  <si>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</si>
  <si>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</si>
  <si>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</si>
  <si>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</si>
  <si>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</si>
  <si>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</si>
  <si>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</si>
  <si>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</si>
  <si>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</si>
  <si>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</si>
  <si>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</si>
  <si>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</si>
  <si>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</si>
  <si>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</si>
  <si>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</si>
  <si>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</si>
  <si>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</si>
  <si>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</si>
  <si>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</si>
  <si>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</si>
  <si>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</si>
  <si>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</si>
  <si>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</si>
  <si>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</si>
  <si>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</si>
  <si>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</si>
  <si>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</si>
  <si>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</si>
  <si>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</si>
  <si>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</si>
  <si>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</si>
  <si>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</si>
  <si>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</si>
  <si>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</si>
  <si>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</si>
  <si>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</si>
  <si>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</si>
  <si>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</si>
  <si>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</si>
  <si>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</si>
  <si>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</si>
  <si>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</si>
  <si>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</si>
  <si>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</si>
  <si>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</si>
  <si>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</si>
  <si>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</si>
  <si>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</si>
  <si>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</si>
  <si>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</si>
  <si>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</si>
  <si>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</si>
  <si>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</si>
  <si>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</si>
  <si>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</si>
  <si>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</si>
  <si>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</si>
  <si>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</si>
  <si>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</si>
  <si>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</si>
  <si>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</si>
  <si>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</si>
  <si>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</si>
  <si>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</si>
  <si>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</si>
  <si>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</si>
  <si>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</si>
  <si>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</si>
  <si>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</si>
  <si>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</si>
  <si>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</si>
  <si>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</si>
  <si>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</si>
  <si>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</si>
  <si>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</si>
  <si>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</si>
  <si>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</si>
  <si>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</si>
  <si>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</si>
  <si>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</si>
  <si>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</si>
  <si>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</si>
  <si>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</si>
  <si>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</si>
  <si>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</si>
  <si>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</si>
  <si>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</si>
  <si>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</si>
  <si>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</si>
  <si>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</si>
  <si>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</si>
  <si>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</si>
  <si>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</si>
  <si>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</si>
  <si>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</si>
  <si>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</si>
  <si>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</si>
  <si>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</si>
  <si>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</si>
  <si>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</si>
  <si>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</si>
  <si>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</si>
  <si>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</si>
  <si>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</si>
  <si>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</si>
  <si>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</si>
  <si>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</si>
  <si>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</si>
  <si>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</si>
  <si>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</si>
  <si>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</si>
  <si>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</si>
  <si>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</si>
  <si>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</si>
  <si>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</si>
  <si>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</si>
  <si>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</si>
  <si>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</si>
  <si>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</si>
  <si>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</si>
  <si>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</si>
  <si>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</si>
  <si>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</si>
  <si>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</si>
  <si>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</si>
  <si>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</si>
  <si>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</si>
  <si>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</si>
  <si>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</si>
  <si>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</si>
  <si>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</si>
  <si>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</si>
  <si>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</si>
  <si>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</si>
  <si>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</si>
  <si>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</si>
  <si>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</si>
  <si>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</si>
  <si>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</si>
  <si>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</si>
  <si>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</si>
  <si>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</si>
  <si>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</si>
  <si>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</si>
  <si>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</si>
  <si>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</si>
  <si>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</si>
  <si>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</si>
  <si>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</si>
  <si>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</si>
  <si>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</si>
  <si>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</si>
  <si>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</si>
  <si>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</si>
  <si>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</si>
  <si>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</si>
  <si>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</si>
  <si>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</si>
  <si>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</si>
  <si>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</si>
  <si>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</si>
  <si>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</si>
  <si>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</si>
  <si>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</si>
  <si>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</si>
  <si>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</si>
  <si>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</si>
  <si>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</si>
  <si>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</si>
  <si>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</si>
  <si>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</si>
  <si>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</si>
  <si>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</si>
  <si>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</si>
  <si>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</si>
  <si>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</si>
  <si>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</si>
  <si>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</si>
  <si>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</si>
  <si>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</si>
  <si>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</si>
  <si>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</si>
  <si>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</si>
  <si>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</si>
  <si>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</si>
  <si>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</si>
  <si>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</si>
  <si>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</si>
  <si>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</si>
  <si>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</si>
  <si>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</si>
  <si>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</si>
  <si>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</si>
  <si>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</si>
  <si>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</si>
  <si>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</si>
  <si>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</si>
  <si>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</si>
  <si>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</si>
  <si>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</si>
  <si>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</si>
  <si>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</si>
  <si>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</si>
  <si>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</si>
  <si>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</si>
  <si>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</si>
  <si>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</si>
  <si>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</si>
  <si>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</si>
  <si>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</si>
  <si>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</si>
  <si>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</si>
  <si>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</si>
  <si>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</si>
  <si>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</si>
  <si>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</si>
  <si>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</si>
  <si>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</si>
  <si>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</si>
  <si>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</si>
  <si>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</si>
  <si>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</si>
  <si>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</si>
  <si>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</si>
  <si>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</si>
  <si>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</si>
  <si>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</si>
  <si>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</si>
  <si>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</si>
  <si>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</si>
  <si>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</si>
  <si>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</si>
  <si>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</si>
  <si>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</si>
  <si>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</si>
  <si>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</si>
  <si>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</si>
  <si>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</si>
  <si>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</si>
  <si>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</si>
  <si>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</si>
  <si>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</si>
  <si>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</si>
  <si>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</si>
  <si>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</si>
  <si>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</si>
  <si>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</si>
  <si>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</si>
  <si>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</si>
  <si>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</si>
  <si>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</si>
  <si>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</si>
  <si>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</si>
  <si>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</si>
  <si>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</si>
  <si>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</si>
  <si>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</si>
  <si>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</si>
  <si>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</si>
  <si>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</si>
  <si>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</si>
  <si>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</si>
  <si>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</si>
  <si>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</si>
  <si>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</si>
  <si>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</si>
  <si>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</si>
  <si>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</si>
  <si>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</si>
  <si>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</si>
  <si>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</si>
  <si>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</si>
  <si>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</si>
  <si>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</si>
  <si>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</si>
  <si>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</si>
  <si>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</si>
  <si>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</si>
  <si>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</si>
  <si>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</si>
  <si>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</si>
  <si>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</si>
  <si>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</si>
  <si>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</si>
  <si>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</si>
  <si>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</si>
  <si>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</si>
  <si>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</si>
  <si>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</si>
  <si>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</si>
  <si>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</si>
  <si>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</si>
  <si>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</si>
  <si>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</si>
  <si>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</si>
  <si>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</si>
  <si>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</si>
  <si>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</si>
  <si>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</si>
  <si>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</si>
  <si>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</si>
  <si>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</si>
  <si>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</si>
  <si>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</si>
  <si>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</si>
  <si>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</si>
  <si>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</si>
  <si>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</si>
  <si>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</si>
  <si>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</si>
  <si>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</si>
  <si>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</si>
  <si>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</si>
  <si>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</si>
  <si>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</si>
  <si>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</si>
  <si>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</si>
  <si>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</si>
  <si>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</si>
  <si>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</si>
  <si>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</si>
  <si>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</si>
  <si>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</si>
  <si>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</si>
  <si>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</si>
  <si>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</si>
  <si>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</si>
  <si>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</si>
  <si>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</si>
  <si>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</si>
  <si>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</si>
  <si>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</si>
  <si>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</si>
  <si>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</si>
  <si>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</si>
  <si>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</si>
  <si>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</si>
  <si>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</si>
  <si>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</si>
  <si>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</si>
  <si>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</si>
  <si>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</si>
  <si>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</si>
  <si>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</si>
  <si>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</si>
  <si>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</si>
  <si>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</si>
  <si>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</si>
  <si>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</si>
  <si>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</si>
  <si>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</si>
  <si>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</si>
  <si>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</si>
  <si>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</si>
  <si>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</si>
  <si>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</si>
  <si>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</si>
  <si>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</si>
  <si>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</si>
  <si>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</si>
  <si>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</si>
  <si>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</si>
  <si>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</si>
  <si>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</si>
  <si>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</si>
  <si>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</si>
  <si>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</si>
  <si>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</si>
  <si>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</si>
  <si>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</si>
  <si>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</si>
  <si>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</si>
  <si>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</si>
  <si>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</si>
  <si>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</si>
  <si>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</si>
  <si>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</si>
  <si>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</si>
  <si>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</si>
  <si>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</si>
  <si>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</si>
  <si>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</si>
  <si>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</si>
  <si>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</si>
  <si>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</si>
  <si>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</si>
  <si>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</si>
  <si>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</si>
  <si>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</si>
  <si>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</si>
  <si>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</si>
  <si>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</si>
  <si>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</si>
  <si>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</si>
  <si>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</si>
  <si>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</si>
  <si>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</si>
  <si>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</si>
  <si>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</si>
  <si>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</si>
  <si>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</si>
  <si>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</si>
  <si>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</si>
  <si>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</si>
  <si>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</si>
  <si>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</si>
  <si>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</si>
  <si>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</si>
  <si>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</si>
  <si>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</si>
  <si>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</si>
  <si>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</si>
  <si>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</si>
  <si>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</si>
  <si>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</si>
  <si>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</si>
  <si>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</si>
  <si>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</si>
  <si>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</si>
  <si>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</si>
  <si>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</si>
  <si>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</si>
  <si>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</si>
  <si>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</si>
  <si>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</si>
  <si>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</si>
  <si>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</si>
  <si>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</si>
  <si>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</si>
  <si>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</si>
  <si>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</si>
  <si>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</si>
  <si>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</si>
  <si>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</si>
  <si>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</si>
  <si>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</si>
  <si>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</si>
  <si>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</si>
  <si>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</si>
  <si>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</si>
  <si>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</si>
  <si>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</si>
  <si>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</si>
  <si>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</si>
  <si>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</si>
  <si>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</si>
  <si>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</si>
  <si>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</si>
  <si>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</si>
  <si>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</si>
  <si>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</si>
  <si>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</si>
  <si>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</si>
  <si>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</si>
  <si>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</si>
  <si>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</si>
  <si>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</si>
  <si>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</si>
  <si>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</si>
  <si>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</si>
  <si>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</si>
  <si>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</si>
  <si>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</si>
  <si>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</si>
  <si>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</si>
  <si>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</si>
  <si>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</si>
  <si>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</si>
  <si>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</si>
  <si>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</si>
  <si>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</si>
  <si>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</si>
  <si>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</si>
  <si>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</si>
  <si>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</si>
  <si>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</si>
  <si>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</si>
  <si>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</si>
  <si>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</si>
  <si>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</si>
  <si>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</si>
  <si>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</si>
  <si>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</si>
  <si>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</si>
  <si>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</si>
  <si>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</si>
  <si>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</si>
  <si>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</si>
  <si>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</si>
  <si>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</si>
  <si>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</si>
  <si>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</si>
  <si>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</si>
  <si>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</si>
  <si>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</si>
  <si>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</si>
  <si>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</si>
  <si>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</si>
  <si>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</si>
  <si>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</si>
  <si>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</si>
  <si>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</si>
  <si>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</si>
  <si>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</si>
  <si>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</si>
  <si>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</si>
  <si>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</si>
  <si>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</si>
  <si>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</si>
  <si>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</si>
  <si>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</si>
  <si>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</si>
  <si>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</si>
  <si>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</si>
  <si>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</si>
  <si>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</si>
  <si>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</si>
  <si>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</si>
  <si>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</si>
  <si>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</si>
  <si>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</si>
  <si>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</si>
  <si>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</si>
  <si>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</si>
  <si>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</si>
  <si>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</si>
  <si>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</si>
  <si>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</si>
  <si>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</si>
  <si>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</si>
  <si>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</si>
  <si>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</si>
  <si>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</si>
  <si>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</si>
  <si>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</si>
  <si>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</si>
  <si>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</si>
  <si>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</si>
  <si>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</si>
  <si>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</si>
  <si>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</si>
  <si>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</si>
  <si>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</si>
  <si>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</si>
  <si>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</si>
  <si>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</si>
  <si>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</si>
  <si>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</si>
  <si>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</si>
  <si>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</si>
  <si>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</si>
  <si>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</si>
  <si>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</si>
  <si>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</si>
  <si>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</si>
  <si>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</si>
  <si>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</si>
  <si>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</si>
  <si>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</si>
  <si>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</si>
  <si>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</si>
  <si>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</si>
  <si>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</si>
  <si>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</si>
  <si>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</si>
  <si>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</si>
  <si>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</si>
  <si>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</si>
  <si>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</si>
  <si>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</si>
  <si>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</si>
  <si>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</si>
  <si>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</si>
  <si>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</si>
  <si>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</si>
  <si>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</si>
  <si>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</si>
  <si>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</si>
  <si>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</si>
  <si>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</si>
  <si>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</si>
  <si>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</si>
  <si>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</si>
  <si>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</si>
  <si>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</si>
  <si>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</si>
  <si>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</si>
  <si>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</si>
  <si>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</si>
  <si>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</si>
  <si>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</si>
  <si>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</si>
  <si>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</si>
  <si>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</si>
  <si>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</si>
  <si>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</si>
  <si>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</si>
  <si>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</si>
  <si>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</si>
  <si>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</si>
  <si>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</si>
  <si>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</si>
  <si>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</si>
  <si>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</si>
  <si>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</si>
  <si>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</si>
  <si>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</si>
  <si>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</si>
  <si>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</si>
  <si>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</si>
  <si>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</si>
  <si>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</si>
  <si>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</si>
  <si>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</si>
  <si>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</si>
  <si>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</si>
  <si>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</si>
  <si>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</si>
  <si>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</si>
  <si>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</si>
  <si>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</si>
  <si>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</si>
  <si>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</si>
  <si>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</si>
  <si>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</si>
  <si>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</si>
  <si>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</si>
  <si>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</si>
  <si>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</si>
  <si>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</si>
  <si>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</si>
  <si>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</si>
  <si>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</si>
  <si>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</si>
  <si>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</si>
  <si>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</si>
  <si>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</si>
  <si>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</si>
  <si>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</si>
  <si>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</si>
  <si>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</si>
  <si>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</si>
  <si>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</si>
  <si>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</si>
  <si>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</si>
  <si>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</si>
  <si>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</si>
  <si>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</si>
  <si>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</si>
  <si>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</si>
  <si>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</si>
  <si>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</si>
  <si>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</si>
  <si>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</si>
  <si>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</si>
  <si>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</si>
  <si>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</si>
  <si>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</si>
  <si>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</si>
  <si>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</si>
  <si>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</si>
  <si>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</si>
  <si>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</si>
  <si>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</si>
  <si>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</si>
  <si>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</si>
  <si>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</si>
  <si>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</si>
  <si>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</si>
  <si>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</si>
  <si>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</si>
  <si>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</si>
  <si>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</si>
  <si>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</si>
  <si>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</si>
  <si>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</si>
  <si>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</si>
  <si>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</si>
  <si>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</si>
  <si>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</si>
  <si>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</si>
  <si>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</si>
  <si>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</si>
  <si>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</si>
  <si>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</si>
  <si>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</si>
  <si>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</si>
  <si>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</si>
  <si>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</si>
  <si>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</si>
  <si>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</si>
  <si>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</si>
  <si>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</si>
  <si>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</si>
  <si>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</si>
  <si>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</si>
  <si>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</si>
  <si>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</si>
  <si>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</si>
  <si>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</si>
  <si>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</si>
  <si>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</si>
  <si>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</si>
  <si>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</si>
  <si>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</si>
  <si>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</si>
  <si>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</si>
  <si>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</si>
  <si>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</si>
  <si>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</si>
  <si>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</si>
  <si>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</si>
  <si>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</si>
  <si>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</si>
  <si>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</si>
  <si>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</si>
  <si>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</si>
  <si>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</si>
  <si>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</si>
  <si>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</si>
  <si>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</si>
  <si>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</si>
  <si>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</si>
  <si>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</si>
  <si>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</si>
  <si>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</si>
  <si>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</si>
  <si>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</si>
  <si>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</si>
  <si>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</si>
  <si>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</si>
  <si>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</si>
  <si>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</si>
  <si>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</si>
  <si>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</si>
  <si>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</si>
  <si>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</si>
  <si>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</si>
  <si>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</si>
  <si>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</si>
  <si>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</si>
  <si>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</si>
  <si>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</si>
  <si>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</si>
  <si>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</si>
  <si>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</si>
  <si>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</si>
  <si>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</si>
  <si>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</si>
  <si>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</si>
  <si>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</si>
  <si>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</si>
  <si>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</si>
  <si>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</si>
  <si>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</si>
  <si>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</si>
  <si>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</si>
  <si>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</si>
  <si>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</si>
  <si>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</si>
  <si>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</si>
  <si>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</si>
  <si>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</si>
  <si>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</si>
  <si>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</si>
  <si>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</si>
  <si>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</si>
  <si>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</si>
  <si>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</si>
  <si>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</si>
  <si>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</si>
  <si>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</si>
  <si>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</si>
  <si>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</si>
  <si>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</si>
  <si>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</si>
  <si>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</si>
  <si>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</si>
  <si>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</si>
  <si>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</si>
  <si>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</si>
  <si>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</si>
  <si>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</si>
  <si>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</si>
  <si>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</si>
  <si>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</si>
  <si>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</si>
  <si>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</si>
  <si>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</si>
  <si>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</si>
  <si>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</si>
  <si>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</si>
  <si>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</si>
  <si>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</si>
  <si>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</si>
  <si>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</si>
  <si>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</si>
  <si>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</si>
  <si>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</si>
  <si>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</si>
  <si>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</si>
  <si>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</si>
  <si>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</si>
  <si>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</si>
  <si>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</si>
  <si>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</si>
  <si>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</si>
  <si>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</si>
  <si>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</si>
  <si>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</si>
  <si>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</si>
  <si>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</si>
  <si>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</si>
  <si>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</si>
  <si>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</si>
  <si>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</si>
  <si>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</si>
  <si>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</si>
  <si>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</si>
  <si>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</si>
  <si>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</si>
  <si>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</si>
  <si>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</si>
  <si>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</si>
  <si>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</si>
  <si>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</si>
  <si>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</si>
  <si>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</si>
  <si>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</si>
  <si>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</si>
  <si>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</si>
  <si>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</si>
  <si>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</si>
  <si>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</si>
  <si>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</si>
  <si>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</si>
  <si>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</si>
  <si>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</si>
  <si>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</si>
  <si>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</si>
  <si>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</si>
  <si>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</si>
  <si>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</si>
  <si>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</si>
  <si>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</si>
  <si>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</si>
  <si>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</si>
  <si>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</si>
  <si>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</si>
  <si>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</si>
  <si>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</si>
  <si>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</si>
  <si>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</si>
  <si>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</si>
  <si>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</si>
  <si>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</si>
  <si>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</si>
  <si>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</si>
  <si>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</si>
  <si>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</si>
  <si>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</si>
  <si>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</si>
  <si>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</si>
  <si>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</si>
  <si>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</si>
  <si>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</si>
  <si>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</si>
  <si>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</si>
  <si>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</si>
  <si>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</si>
  <si>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</si>
  <si>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</si>
  <si>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</si>
  <si>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</si>
  <si>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</si>
  <si>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</si>
  <si>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</si>
  <si>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</si>
  <si>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</si>
  <si>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</si>
  <si>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</si>
  <si>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</si>
  <si>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</si>
  <si>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</si>
  <si>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</si>
  <si>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</si>
  <si>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</si>
  <si>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</si>
  <si>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</si>
  <si>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</si>
  <si>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</si>
  <si>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</si>
  <si>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</si>
  <si>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</si>
  <si>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</si>
  <si>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</si>
  <si>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</si>
  <si>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</si>
  <si>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</si>
  <si>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</si>
  <si>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</si>
  <si>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</si>
  <si>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</si>
  <si>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</si>
  <si>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</si>
  <si>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</si>
  <si>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</si>
  <si>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</si>
  <si>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</si>
  <si>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</si>
  <si>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</si>
  <si>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</si>
  <si>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</si>
  <si>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</si>
  <si>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</si>
  <si>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</si>
  <si>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</si>
  <si>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</si>
  <si>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</si>
  <si>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</si>
  <si>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</si>
  <si>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</si>
  <si>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</si>
  <si>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</si>
  <si>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</si>
  <si>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</si>
  <si>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</si>
  <si>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</si>
  <si>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</si>
  <si>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</si>
  <si>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</si>
  <si>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</si>
  <si>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</si>
  <si>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</si>
  <si>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</si>
  <si>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</si>
  <si>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</si>
  <si>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</si>
  <si>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</si>
  <si>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</si>
  <si>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</si>
  <si>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</si>
  <si>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</si>
  <si>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</si>
  <si>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</si>
  <si>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</si>
  <si>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</si>
  <si>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</si>
  <si>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</si>
  <si>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</si>
  <si>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</si>
  <si>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</si>
  <si>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</si>
  <si>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</si>
  <si>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</si>
  <si>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</si>
  <si>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</si>
  <si>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</si>
  <si>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</si>
  <si>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</si>
  <si>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</si>
  <si>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</si>
  <si>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</si>
  <si>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</si>
  <si>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</si>
  <si>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</si>
  <si>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</si>
  <si>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</si>
  <si>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</si>
  <si>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</si>
  <si>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</si>
  <si>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</si>
  <si>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</si>
  <si>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</si>
  <si>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</si>
  <si>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</si>
  <si>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</si>
  <si>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</si>
  <si>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</si>
  <si>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</si>
  <si>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</si>
  <si>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</si>
  <si>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</si>
  <si>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</si>
  <si>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</si>
  <si>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</si>
  <si>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</si>
  <si>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</si>
  <si>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</si>
  <si>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</si>
  <si>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</si>
  <si>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</si>
  <si>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</si>
  <si>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</si>
  <si>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</si>
  <si>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</si>
  <si>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</si>
  <si>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</si>
  <si>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</si>
  <si>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</si>
  <si>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</si>
  <si>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</si>
  <si>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</si>
  <si>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</si>
  <si>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</si>
  <si>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</si>
  <si>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</si>
  <si>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</si>
  <si>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</si>
  <si>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</si>
  <si>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</si>
  <si>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</si>
  <si>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</si>
  <si>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</si>
  <si>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</si>
  <si>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</si>
  <si>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</si>
  <si>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</si>
  <si>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</si>
  <si>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</si>
  <si>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</si>
  <si>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</si>
  <si>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</si>
  <si>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</si>
  <si>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</si>
  <si>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</si>
  <si>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</si>
  <si>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</si>
  <si>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</si>
  <si>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</si>
  <si>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</si>
  <si>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</si>
  <si>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</si>
  <si>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</si>
  <si>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</si>
  <si>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</si>
  <si>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</si>
  <si>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</si>
  <si>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</si>
  <si>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</si>
  <si>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</si>
  <si>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</si>
  <si>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</si>
  <si>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</si>
  <si>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</si>
  <si>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</si>
  <si>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</si>
  <si>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</si>
  <si>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</si>
  <si>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</si>
  <si>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</si>
  <si>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</si>
  <si>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</si>
  <si>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</si>
  <si>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</si>
  <si>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</si>
  <si>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</si>
  <si>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</si>
  <si>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</si>
  <si>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</si>
  <si>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</si>
  <si>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</si>
  <si>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</si>
  <si>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</si>
  <si>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</si>
  <si>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</si>
  <si>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</si>
  <si>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</si>
  <si>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</si>
  <si>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</si>
  <si>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</si>
  <si>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</si>
  <si>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</si>
  <si>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</si>
  <si>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</si>
  <si>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</si>
  <si>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</si>
  <si>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</si>
  <si>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</si>
  <si>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</si>
  <si>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</si>
  <si>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</si>
  <si>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</si>
  <si>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</si>
  <si>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</si>
  <si>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</si>
  <si>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</si>
  <si>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</si>
  <si>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</si>
  <si>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</si>
  <si>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</si>
  <si>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</si>
  <si>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</si>
  <si>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</si>
  <si>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</si>
  <si>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</si>
  <si>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</si>
  <si>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</si>
  <si>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</si>
  <si>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</si>
  <si>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</si>
  <si>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</si>
  <si>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</si>
  <si>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</si>
  <si>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</si>
  <si>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</si>
  <si>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</si>
  <si>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</si>
  <si>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</si>
  <si>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</si>
  <si>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</si>
  <si>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</si>
  <si>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</si>
  <si>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</si>
  <si>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</si>
  <si>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</si>
  <si>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</si>
  <si>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</si>
  <si>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</si>
  <si>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</si>
  <si>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</si>
  <si>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</si>
  <si>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</si>
  <si>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</si>
  <si>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</si>
  <si>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</si>
  <si>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</si>
  <si>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</si>
  <si>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</si>
  <si>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</si>
  <si>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</si>
  <si>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</si>
  <si>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</si>
  <si>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</si>
  <si>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</si>
  <si>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</si>
  <si>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</si>
  <si>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</si>
  <si>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</si>
  <si>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</si>
  <si>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</si>
  <si>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</si>
  <si>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</si>
  <si>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</si>
  <si>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</si>
  <si>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</si>
  <si>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</si>
  <si>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</si>
  <si>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</si>
  <si>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</si>
  <si>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</si>
  <si>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</si>
  <si>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</si>
  <si>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</si>
  <si>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</si>
  <si>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</si>
  <si>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</si>
  <si>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</si>
  <si>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</si>
  <si>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</si>
  <si>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</si>
  <si>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</si>
  <si>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</si>
  <si>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</si>
  <si>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</si>
  <si>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</si>
  <si>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</si>
  <si>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</si>
  <si>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</si>
  <si>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</si>
  <si>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</si>
  <si>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</si>
  <si>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</si>
  <si>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</si>
  <si>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</si>
  <si>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</si>
  <si>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</si>
  <si>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</si>
  <si>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</si>
  <si>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</si>
  <si>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</si>
  <si>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</si>
  <si>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</si>
  <si>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</si>
  <si>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</si>
  <si>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</si>
  <si>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</si>
  <si>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</si>
  <si>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</si>
  <si>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</si>
  <si>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</si>
  <si>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</si>
  <si>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</si>
  <si>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</si>
  <si>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</si>
  <si>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</si>
  <si>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</si>
  <si>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</si>
  <si>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</si>
  <si>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</si>
  <si>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</si>
  <si>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</si>
  <si>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</si>
  <si>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</si>
  <si>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</si>
  <si>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</si>
  <si>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</si>
  <si>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</si>
  <si>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</si>
  <si>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</si>
  <si>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</si>
  <si>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</si>
  <si>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</si>
  <si>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</si>
  <si>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</si>
  <si>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</si>
  <si>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</si>
  <si>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</si>
  <si>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</si>
  <si>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</si>
  <si>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</si>
  <si>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</si>
  <si>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</si>
  <si>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</si>
  <si>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</si>
  <si>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</si>
  <si>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</si>
  <si>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</si>
  <si>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</si>
  <si>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</si>
  <si>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</si>
  <si>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</si>
  <si>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</si>
  <si>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</si>
  <si>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</si>
  <si>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</si>
  <si>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</si>
  <si>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</si>
  <si>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</si>
  <si>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</si>
  <si>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</si>
  <si>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</si>
  <si>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</si>
  <si>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</si>
  <si>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</si>
  <si>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</si>
  <si>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</si>
  <si>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</si>
  <si>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</si>
  <si>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</si>
  <si>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</si>
  <si>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</si>
  <si>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</si>
  <si>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</si>
  <si>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</si>
  <si>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</si>
  <si>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</si>
  <si>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</si>
  <si>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</si>
  <si>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</si>
  <si>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</si>
  <si>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</si>
  <si>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</si>
  <si>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</si>
  <si>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</si>
  <si>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</si>
  <si>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</si>
  <si>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</si>
  <si>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</si>
  <si>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</si>
  <si>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</si>
  <si>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</si>
  <si>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</si>
  <si>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</si>
  <si>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</si>
  <si>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</si>
  <si>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</si>
  <si>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</si>
  <si>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</si>
  <si>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</si>
  <si>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</si>
  <si>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</si>
  <si>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</si>
  <si>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</si>
  <si>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</si>
  <si>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</si>
  <si>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</si>
  <si>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</si>
  <si>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</si>
  <si>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</si>
  <si>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</si>
  <si>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</si>
  <si>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</si>
  <si>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</si>
  <si>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</si>
  <si>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</si>
  <si>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</si>
  <si>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</si>
  <si>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</si>
  <si>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</si>
  <si>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</si>
  <si>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</si>
  <si>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</si>
  <si>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</si>
  <si>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</si>
  <si>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</si>
  <si>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</si>
  <si>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</si>
  <si>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</si>
  <si>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</si>
  <si>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</si>
  <si>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</si>
  <si>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</si>
  <si>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</si>
  <si>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</si>
  <si>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</si>
  <si>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</si>
  <si>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</si>
  <si>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</si>
  <si>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</si>
  <si>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</si>
  <si>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</si>
  <si>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</si>
  <si>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</si>
  <si>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</si>
  <si>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</si>
  <si>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</si>
  <si>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</si>
  <si>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</si>
  <si>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</si>
  <si>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</si>
  <si>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</si>
  <si>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</si>
  <si>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</si>
  <si>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</si>
  <si>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</si>
  <si>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</si>
  <si>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</si>
  <si>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</si>
  <si>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</si>
  <si>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</si>
  <si>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</si>
  <si>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</si>
  <si>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</si>
  <si>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</si>
  <si>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</si>
  <si>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</si>
  <si>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</si>
  <si>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</si>
  <si>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</si>
  <si>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</si>
  <si>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</si>
  <si>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</si>
  <si>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</si>
  <si>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</si>
  <si>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</si>
  <si>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</si>
  <si>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</si>
  <si>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</si>
  <si>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</si>
  <si>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</si>
  <si>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</si>
  <si>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</si>
  <si>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</si>
  <si>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</si>
  <si>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</si>
  <si>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</si>
  <si>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</si>
  <si>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</si>
  <si>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</si>
  <si>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</si>
  <si>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</si>
  <si>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</si>
  <si>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</si>
  <si>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</si>
  <si>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</si>
  <si>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</si>
  <si>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</si>
  <si>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</si>
  <si>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</si>
  <si>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</si>
  <si>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</si>
  <si>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</si>
  <si>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</si>
  <si>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</si>
  <si>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</si>
  <si>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</si>
  <si>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</si>
  <si>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</si>
  <si>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</si>
  <si>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</si>
  <si>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</si>
  <si>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</si>
  <si>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</si>
  <si>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</si>
  <si>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</si>
  <si>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</si>
  <si>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</si>
  <si>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</si>
  <si>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</si>
  <si>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</si>
  <si>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</si>
  <si>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</si>
  <si>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</si>
  <si>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</si>
  <si>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</si>
  <si>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</si>
  <si>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</si>
  <si>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</si>
  <si>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</si>
  <si>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</si>
  <si>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</si>
  <si>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</si>
  <si>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</si>
  <si>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</si>
  <si>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</si>
  <si>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</si>
  <si>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</si>
  <si>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</si>
  <si>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</si>
  <si>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</si>
  <si>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</si>
  <si>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</si>
  <si>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</si>
  <si>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</si>
  <si>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</si>
  <si>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</si>
  <si>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</si>
  <si>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</si>
  <si>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</si>
  <si>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</si>
  <si>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</si>
  <si>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</si>
  <si>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</si>
  <si>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</si>
  <si>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</si>
  <si>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</si>
  <si>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</si>
  <si>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</si>
  <si>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</si>
  <si>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</si>
  <si>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</si>
  <si>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</si>
  <si>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</si>
  <si>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</si>
  <si>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</si>
  <si>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</si>
  <si>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</si>
  <si>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</si>
  <si>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</si>
  <si>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</si>
  <si>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</si>
  <si>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</si>
  <si>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</si>
  <si>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</si>
  <si>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</si>
  <si>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</si>
  <si>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</si>
  <si>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</si>
  <si>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</si>
  <si>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</si>
  <si>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</si>
  <si>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</si>
  <si>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</si>
  <si>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</si>
  <si>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</si>
  <si>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</si>
  <si>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</si>
  <si>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</si>
  <si>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</si>
  <si>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</si>
  <si>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</si>
  <si>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</si>
  <si>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</si>
  <si>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</si>
  <si>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</si>
  <si>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</si>
  <si>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</si>
  <si>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</si>
  <si>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</si>
  <si>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</si>
  <si>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</si>
  <si>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</si>
  <si>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</si>
  <si>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</si>
  <si>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</si>
  <si>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</si>
  <si>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</si>
  <si>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</si>
  <si>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</si>
  <si>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</si>
  <si>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</si>
  <si>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</si>
  <si>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</si>
  <si>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</si>
  <si>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</si>
  <si>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</si>
  <si>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</si>
  <si>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</si>
  <si>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</si>
  <si>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</si>
  <si>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</si>
  <si>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</si>
  <si>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</si>
  <si>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</si>
  <si>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</si>
  <si>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</si>
  <si>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</si>
  <si>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</si>
  <si>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</si>
  <si>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</si>
  <si>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</si>
  <si>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</si>
  <si>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</si>
  <si>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</si>
  <si>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</si>
  <si>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</si>
  <si>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</si>
  <si>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</si>
  <si>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</si>
  <si>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</si>
  <si>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</si>
  <si>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</si>
  <si>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</si>
  <si>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</si>
  <si>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</si>
  <si>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</si>
  <si>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</si>
  <si>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</si>
  <si>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</si>
  <si>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</si>
  <si>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</si>
  <si>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</si>
  <si>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</si>
  <si>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</si>
  <si>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</si>
  <si>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</si>
  <si>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</si>
  <si>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</si>
  <si>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</si>
  <si>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</si>
  <si>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</si>
  <si>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</si>
  <si>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</si>
  <si>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</si>
  <si>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</si>
  <si>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</si>
  <si>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</si>
  <si>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</si>
  <si>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</si>
  <si>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</si>
  <si>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</si>
  <si>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</si>
  <si>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</si>
  <si>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</si>
  <si>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</si>
  <si>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</si>
  <si>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</si>
  <si>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</si>
  <si>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</si>
  <si>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</si>
  <si>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</si>
  <si>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</si>
  <si>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</si>
  <si>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</si>
  <si>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</si>
  <si>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</si>
  <si>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</si>
  <si>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</si>
  <si>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</si>
  <si>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</si>
  <si>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</si>
  <si>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</si>
  <si>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</si>
  <si>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</si>
  <si>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</si>
  <si>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</si>
  <si>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</si>
  <si>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</si>
  <si>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</si>
  <si>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</si>
  <si>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</si>
  <si>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</si>
  <si>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</si>
  <si>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</si>
  <si>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</si>
  <si>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</si>
  <si>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</si>
  <si>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</si>
  <si>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</si>
  <si>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</si>
  <si>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</si>
  <si>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</si>
  <si>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</si>
  <si>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</si>
  <si>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</si>
  <si>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</si>
  <si>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</si>
  <si>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</si>
  <si>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</si>
  <si>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</si>
  <si>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</si>
  <si>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</si>
  <si>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</si>
  <si>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</si>
  <si>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</si>
  <si>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</si>
  <si>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</si>
  <si>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</si>
  <si>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</si>
  <si>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</si>
  <si>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</si>
  <si>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</si>
  <si>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</si>
  <si>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</si>
  <si>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</si>
  <si>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</si>
  <si>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</si>
  <si>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</si>
  <si>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</si>
  <si>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</si>
  <si>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</si>
  <si>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</si>
  <si>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</si>
  <si>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</si>
  <si>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</si>
  <si>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</si>
  <si>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</si>
  <si>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</si>
  <si>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</si>
  <si>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</si>
  <si>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</si>
  <si>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</si>
  <si>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</si>
  <si>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</si>
  <si>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</si>
  <si>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</si>
  <si>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</si>
  <si>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</si>
  <si>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</si>
  <si>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</si>
  <si>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</si>
  <si>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</si>
  <si>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</si>
  <si>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</si>
  <si>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</si>
  <si>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</si>
  <si>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</si>
  <si>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</si>
  <si>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</si>
  <si>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</si>
  <si>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</si>
  <si>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</si>
  <si>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</si>
  <si>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</si>
  <si>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</si>
  <si>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</si>
  <si>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</si>
  <si>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</si>
  <si>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</si>
  <si>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</si>
  <si>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</si>
  <si>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</si>
  <si>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</si>
  <si>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</si>
  <si>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</si>
  <si>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</si>
  <si>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</si>
  <si>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</si>
  <si>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</si>
  <si>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</si>
  <si>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</si>
  <si>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</si>
  <si>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</si>
  <si>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</si>
  <si>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</si>
  <si>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</si>
  <si>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</si>
  <si>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</si>
  <si>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</si>
  <si>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</si>
  <si>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</si>
  <si>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</si>
  <si>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</si>
  <si>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</si>
  <si>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</si>
  <si>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</si>
  <si>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</si>
  <si>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</si>
  <si>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</si>
  <si>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</si>
  <si>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</si>
  <si>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</si>
  <si>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</si>
  <si>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</si>
  <si>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</si>
  <si>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</si>
  <si>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</si>
  <si>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</si>
  <si>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</si>
  <si>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</si>
  <si>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</si>
  <si>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</si>
  <si>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</si>
  <si>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</si>
  <si>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</si>
  <si>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</si>
  <si>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</si>
  <si>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</si>
  <si>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</si>
  <si>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</si>
  <si>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</si>
  <si>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</si>
  <si>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</si>
  <si>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</si>
  <si>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</si>
  <si>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</si>
  <si>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</si>
  <si>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</si>
  <si>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</si>
  <si>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</si>
  <si>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</si>
  <si>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</si>
  <si>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</si>
  <si>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</si>
  <si>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</si>
  <si>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</si>
  <si>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</si>
  <si>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</si>
  <si>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</si>
  <si>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</si>
  <si>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</si>
  <si>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</si>
  <si>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</si>
  <si>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</si>
  <si>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</si>
  <si>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</si>
  <si>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</si>
  <si>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</si>
  <si>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</si>
  <si>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</si>
  <si>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</si>
  <si>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</si>
  <si>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</si>
  <si>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</si>
  <si>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</si>
  <si>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</si>
  <si>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</si>
  <si>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</si>
  <si>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</si>
  <si>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</si>
  <si>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</si>
  <si>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</si>
  <si>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</si>
  <si>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</si>
  <si>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</si>
  <si>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</si>
  <si>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</si>
  <si>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</si>
  <si>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</si>
  <si>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</si>
  <si>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</si>
  <si>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</si>
  <si>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</si>
  <si>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</si>
  <si>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</si>
  <si>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</si>
  <si>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</si>
  <si>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</si>
  <si>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</si>
  <si>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</si>
  <si>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</si>
  <si>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</si>
  <si>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</si>
  <si>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</si>
  <si>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</si>
  <si>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</si>
  <si>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</si>
  <si>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</si>
  <si>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</si>
  <si>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</si>
  <si>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</si>
  <si>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</si>
  <si>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</si>
  <si>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</si>
  <si>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</si>
  <si>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</si>
  <si>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</si>
  <si>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</si>
  <si>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</si>
  <si>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</si>
  <si>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</si>
  <si>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</si>
  <si>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</si>
  <si>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</si>
  <si>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</si>
  <si>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</si>
  <si>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</si>
  <si>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</si>
  <si>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</si>
  <si>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</si>
  <si>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</si>
  <si>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</si>
  <si>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</si>
  <si>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</si>
  <si>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</si>
  <si>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</si>
  <si>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</si>
  <si>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</si>
  <si>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</si>
  <si>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</si>
  <si>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</si>
  <si>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</si>
  <si>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</si>
  <si>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</si>
  <si>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</si>
  <si>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</si>
  <si>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</si>
  <si>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</si>
  <si>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</si>
  <si>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</si>
  <si>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</si>
  <si>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</si>
  <si>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</si>
  <si>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</si>
  <si>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</si>
  <si>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</si>
  <si>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</si>
  <si>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</si>
  <si>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</si>
  <si>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</si>
  <si>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</si>
  <si>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</si>
  <si>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</si>
  <si>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</si>
  <si>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</si>
  <si>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</si>
  <si>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</si>
  <si>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</si>
  <si>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</si>
  <si>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</si>
  <si>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</si>
  <si>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</si>
  <si>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</si>
  <si>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</si>
  <si>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</si>
  <si>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</si>
  <si>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</si>
  <si>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</si>
  <si>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</si>
  <si>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</si>
  <si>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</si>
  <si>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</si>
  <si>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</si>
  <si>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</si>
  <si>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</si>
  <si>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</si>
  <si>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</si>
  <si>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</si>
  <si>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</si>
  <si>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</si>
  <si>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</si>
  <si>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</si>
  <si>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</si>
  <si>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</si>
  <si>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</si>
  <si>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</si>
  <si>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</si>
  <si>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</si>
  <si>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</si>
  <si>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</si>
  <si>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</si>
  <si>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</si>
  <si>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</si>
  <si>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</si>
  <si>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</si>
  <si>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</si>
  <si>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</si>
  <si>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</si>
  <si>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</si>
  <si>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</si>
  <si>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</si>
  <si>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</si>
  <si>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</si>
  <si>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</si>
  <si>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</si>
  <si>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</si>
  <si>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</si>
  <si>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</si>
  <si>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</si>
  <si>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</si>
  <si>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</si>
  <si>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</si>
  <si>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</si>
  <si>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</si>
  <si>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</si>
  <si>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</si>
  <si>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</si>
  <si>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</si>
  <si>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</si>
  <si>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</si>
  <si>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</si>
  <si>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</si>
  <si>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</si>
  <si>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</si>
  <si>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</si>
  <si>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</si>
  <si>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</si>
  <si>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</si>
  <si>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</si>
  <si>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</si>
  <si>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</si>
  <si>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</si>
  <si>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</si>
  <si>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</si>
  <si>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</si>
  <si>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</si>
  <si>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</si>
  <si>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</si>
  <si>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</si>
  <si>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</si>
  <si>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</si>
  <si>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</si>
  <si>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</si>
  <si>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</si>
  <si>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</si>
  <si>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</si>
  <si>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</si>
  <si>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</si>
  <si>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</si>
  <si>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</si>
  <si>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</si>
  <si>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</si>
  <si>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</si>
  <si>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</si>
  <si>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</si>
  <si>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</si>
  <si>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</si>
  <si>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</si>
  <si>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</si>
  <si>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</si>
  <si>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</si>
  <si>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</si>
  <si>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</si>
  <si>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</si>
  <si>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</si>
  <si>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</si>
  <si>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</si>
  <si>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</si>
  <si>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</si>
  <si>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</si>
  <si>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</si>
  <si>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</si>
  <si>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</si>
  <si>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</si>
  <si>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</si>
  <si>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</si>
  <si>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</si>
  <si>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</si>
  <si>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</si>
  <si>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</si>
  <si>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</si>
  <si>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</si>
  <si>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</si>
  <si>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</si>
  <si>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</si>
  <si>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</si>
  <si>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</si>
  <si>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</si>
  <si>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</si>
  <si>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</si>
  <si>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</si>
  <si>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</si>
  <si>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</si>
  <si>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</si>
  <si>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</si>
  <si>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</si>
  <si>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</si>
  <si>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</si>
  <si>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</si>
  <si>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</si>
  <si>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</si>
  <si>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</si>
  <si>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</si>
  <si>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</si>
  <si>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</si>
  <si>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</si>
  <si>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</si>
  <si>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</si>
  <si>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</si>
  <si>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</si>
  <si>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</si>
  <si>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</si>
  <si>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</si>
  <si>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</si>
  <si>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</si>
  <si>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</si>
  <si>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</si>
  <si>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</si>
  <si>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</si>
  <si>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</si>
  <si>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</si>
  <si>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</si>
  <si>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</si>
  <si>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</si>
  <si>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</si>
  <si>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</si>
  <si>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</si>
  <si>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</si>
  <si>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</si>
  <si>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</si>
  <si>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</si>
  <si>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</si>
  <si>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</si>
  <si>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</si>
  <si>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</si>
  <si>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</si>
  <si>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</si>
  <si>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</si>
  <si>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</si>
  <si>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</si>
  <si>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</si>
  <si>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</si>
  <si>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</si>
  <si>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</si>
  <si>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</si>
  <si>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</si>
  <si>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</si>
  <si>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</si>
  <si>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</si>
  <si>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</si>
  <si>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</si>
  <si>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</si>
  <si>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</si>
  <si>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</si>
  <si>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</si>
  <si>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</si>
  <si>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</si>
  <si>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</si>
  <si>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</si>
  <si>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</si>
  <si>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</si>
  <si>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</si>
  <si>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</si>
  <si>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</si>
  <si>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</si>
  <si>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</si>
  <si>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</si>
  <si>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</si>
  <si>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</si>
  <si>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</si>
  <si>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</si>
  <si>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</si>
  <si>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</si>
  <si>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</si>
  <si>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</si>
  <si>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</si>
  <si>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</si>
  <si>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</si>
  <si>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</si>
  <si>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</si>
  <si>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</si>
  <si>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</si>
  <si>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</si>
  <si>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</si>
  <si>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</si>
  <si>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</si>
  <si>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</si>
  <si>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</si>
  <si>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</si>
  <si>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</si>
  <si>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</si>
  <si>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</si>
  <si>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</si>
  <si>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</si>
  <si>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</si>
  <si>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</si>
  <si>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</si>
  <si>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</si>
  <si>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</si>
  <si>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</si>
  <si>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</si>
  <si>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</si>
  <si>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</si>
  <si>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</si>
  <si>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</si>
  <si>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</si>
  <si>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</si>
  <si>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</si>
  <si>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</si>
  <si>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</si>
  <si>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</si>
  <si>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</si>
  <si>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</si>
  <si>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</si>
  <si>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</si>
  <si>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</si>
  <si>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</si>
  <si>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</si>
  <si>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</si>
  <si>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</si>
  <si>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</si>
  <si>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</si>
  <si>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</si>
  <si>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</si>
  <si>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</si>
  <si>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</si>
  <si>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</si>
  <si>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</si>
  <si>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</si>
  <si>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</si>
  <si>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</si>
  <si>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</si>
  <si>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</si>
  <si>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</si>
  <si>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</si>
  <si>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</si>
  <si>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</si>
  <si>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</si>
  <si>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</si>
  <si>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</si>
  <si>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</si>
  <si>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</si>
  <si>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</si>
  <si>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</si>
  <si>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</si>
  <si>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</si>
  <si>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</si>
  <si>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</si>
  <si>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</si>
  <si>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</si>
  <si>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</si>
  <si>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</si>
  <si>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</si>
  <si>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</si>
  <si>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</si>
  <si>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</si>
  <si>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</si>
  <si>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</si>
  <si>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</si>
  <si>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</si>
  <si>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</si>
  <si>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</si>
  <si>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</si>
  <si>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</si>
  <si>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</si>
  <si>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</si>
  <si>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</si>
  <si>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</si>
  <si>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</si>
  <si>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</si>
  <si>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</si>
  <si>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</si>
  <si>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</si>
  <si>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</si>
  <si>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</si>
  <si>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</si>
  <si>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</si>
  <si>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</si>
  <si>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</si>
  <si>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</si>
  <si>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</si>
  <si>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</si>
  <si>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</si>
  <si>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</si>
  <si>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</si>
  <si>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</si>
  <si>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</si>
  <si>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</si>
  <si>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</si>
  <si>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</si>
  <si>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</si>
  <si>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</si>
  <si>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</si>
  <si>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</si>
  <si>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</si>
  <si>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</si>
  <si>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</si>
  <si>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</si>
  <si>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</si>
  <si>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</si>
  <si>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</si>
  <si>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</si>
  <si>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</si>
  <si>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</si>
  <si>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</si>
  <si>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</si>
  <si>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</si>
  <si>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</si>
  <si>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</si>
  <si>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</si>
  <si>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</si>
  <si>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</si>
  <si>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</si>
  <si>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</si>
  <si>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</si>
  <si>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</si>
  <si>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</si>
  <si>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</si>
  <si>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</si>
  <si>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</si>
  <si>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</si>
  <si>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</si>
  <si>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</si>
  <si>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</si>
  <si>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</si>
  <si>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</si>
  <si>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</si>
  <si>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</si>
  <si>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</si>
  <si>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</si>
  <si>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</si>
  <si>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</si>
  <si>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</si>
  <si>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</si>
  <si>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</si>
  <si>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</si>
  <si>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</si>
  <si>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</si>
  <si>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</si>
  <si>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</si>
  <si>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</si>
  <si>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</si>
  <si>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</si>
  <si>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</si>
  <si>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</si>
  <si>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</si>
  <si>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</si>
  <si>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</si>
  <si>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</si>
  <si>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</si>
  <si>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</si>
  <si>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</si>
  <si>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</si>
  <si>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</si>
  <si>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</si>
  <si>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</si>
  <si>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</si>
  <si>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</si>
  <si>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</si>
  <si>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</si>
  <si>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</si>
  <si>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</si>
  <si>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</si>
  <si>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</si>
  <si>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</si>
  <si>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</si>
  <si>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</si>
  <si>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</si>
  <si>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</si>
  <si>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</si>
  <si>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</si>
  <si>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</si>
  <si>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</si>
  <si>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</si>
  <si>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</si>
  <si>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</si>
  <si>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</si>
  <si>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</si>
  <si>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</si>
  <si>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</si>
  <si>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</si>
  <si>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</si>
  <si>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</si>
  <si>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</si>
  <si>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</si>
  <si>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</si>
  <si>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</si>
  <si>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</si>
  <si>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</si>
  <si>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</si>
  <si>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</si>
  <si>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</si>
  <si>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</si>
  <si>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</si>
  <si>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</si>
  <si>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</si>
  <si>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</si>
  <si>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</si>
  <si>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</si>
  <si>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</si>
  <si>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</si>
  <si>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</si>
  <si>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</si>
  <si>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</si>
  <si>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</si>
  <si>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</si>
  <si>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</si>
  <si>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</si>
  <si>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</si>
  <si>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</si>
  <si>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</si>
  <si>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</si>
  <si>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</si>
  <si>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</si>
  <si>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</si>
  <si>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</si>
  <si>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</si>
  <si>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</si>
  <si>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</si>
  <si>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</si>
  <si>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</si>
  <si>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</si>
  <si>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</si>
  <si>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</si>
  <si>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</si>
  <si>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</si>
  <si>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</si>
  <si>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</si>
  <si>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</si>
  <si>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</si>
  <si>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</si>
  <si>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</si>
  <si>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</si>
  <si>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</si>
  <si>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</si>
  <si>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</si>
  <si>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</si>
  <si>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</si>
  <si>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</si>
  <si>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</si>
  <si>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</si>
  <si>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</si>
  <si>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</si>
  <si>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</si>
  <si>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</si>
  <si>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</si>
  <si>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</si>
  <si>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</si>
  <si>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</si>
  <si>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</si>
  <si>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</si>
  <si>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</si>
  <si>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</si>
  <si>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</si>
  <si>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</si>
  <si>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</si>
  <si>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</si>
  <si>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</si>
  <si>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</si>
  <si>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</si>
  <si>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</si>
  <si>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</si>
  <si>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</si>
  <si>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</si>
  <si>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</si>
  <si>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</si>
  <si>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</si>
  <si>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</si>
  <si>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</si>
  <si>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</si>
  <si>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</si>
  <si>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</si>
  <si>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</si>
  <si>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</si>
  <si>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</si>
  <si>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</si>
  <si>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</si>
  <si>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</si>
  <si>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</si>
  <si>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</si>
  <si>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</si>
  <si>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</si>
  <si>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</si>
  <si>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</si>
  <si>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</si>
  <si>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</si>
  <si>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</si>
  <si>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</si>
  <si>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</si>
  <si>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</si>
  <si>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</si>
  <si>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</si>
  <si>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</si>
  <si>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</si>
  <si>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</si>
  <si>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</si>
  <si>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</si>
  <si>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</si>
  <si>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</si>
  <si>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</si>
  <si>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</si>
  <si>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</si>
  <si>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</si>
  <si>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</si>
  <si>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</si>
  <si>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</si>
  <si>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</si>
  <si>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</si>
  <si>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</si>
  <si>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</si>
  <si>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</si>
  <si>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</si>
  <si>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</si>
  <si>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</si>
  <si>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</si>
  <si>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</si>
  <si>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</si>
  <si>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</si>
  <si>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</si>
  <si>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</si>
  <si>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</si>
  <si>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</si>
  <si>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</si>
  <si>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</si>
  <si>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</si>
  <si>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</si>
  <si>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</si>
  <si>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</si>
  <si>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</si>
  <si>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</si>
  <si>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</si>
  <si>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</si>
  <si>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</si>
  <si>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</si>
  <si>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</si>
  <si>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</si>
  <si>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</si>
  <si>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</si>
  <si>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</si>
  <si>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</si>
  <si>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</si>
  <si>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</si>
  <si>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</si>
  <si>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</si>
  <si>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</si>
  <si>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</si>
  <si>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</si>
  <si>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</si>
  <si>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</si>
  <si>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</si>
  <si>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</si>
  <si>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</si>
  <si>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</si>
  <si>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</si>
  <si>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</si>
  <si>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</si>
  <si>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</si>
  <si>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</si>
  <si>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</si>
  <si>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</si>
  <si>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</si>
  <si>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</si>
  <si>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</si>
  <si>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</si>
  <si>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</si>
  <si>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</si>
  <si>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</si>
  <si>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</si>
  <si>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</si>
  <si>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</si>
  <si>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</si>
  <si>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</si>
  <si>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</si>
  <si>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</si>
  <si>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</si>
  <si>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</si>
  <si>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</si>
  <si>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</si>
  <si>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</si>
  <si>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</si>
  <si>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</si>
  <si>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</si>
  <si>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</si>
  <si>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</si>
  <si>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</si>
  <si>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</si>
  <si>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</si>
  <si>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</si>
  <si>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</si>
  <si>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</si>
  <si>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</si>
  <si>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</si>
  <si>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</si>
  <si>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</si>
  <si>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</si>
  <si>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</si>
  <si>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</si>
  <si>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</si>
  <si>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</si>
  <si>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</si>
  <si>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</si>
  <si>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</si>
  <si>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</si>
  <si>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</si>
  <si>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</si>
  <si>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</si>
  <si>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</si>
  <si>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</si>
  <si>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</si>
  <si>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</si>
  <si>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</si>
  <si>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</si>
  <si>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</si>
  <si>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</si>
  <si>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</si>
  <si>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</si>
  <si>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</si>
  <si>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</si>
  <si>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</si>
  <si>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</si>
  <si>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</si>
  <si>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</si>
  <si>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</si>
  <si>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</si>
  <si>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</si>
  <si>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</si>
  <si>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</si>
  <si>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</si>
  <si>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</si>
  <si>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</si>
  <si>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</si>
  <si>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</si>
  <si>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</si>
  <si>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</si>
  <si>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</si>
  <si>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</si>
  <si>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</si>
  <si>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</si>
  <si>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</si>
  <si>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</si>
  <si>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</si>
  <si>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</si>
  <si>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</si>
  <si>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</si>
  <si>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</si>
  <si>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</si>
  <si>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</si>
  <si>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</si>
  <si>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</si>
  <si>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</si>
  <si>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</si>
  <si>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</si>
  <si>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</si>
  <si>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</si>
  <si>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</si>
  <si>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</si>
  <si>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</si>
  <si>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</si>
  <si>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</si>
  <si>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</si>
  <si>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</si>
  <si>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</si>
  <si>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</si>
  <si>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</si>
  <si>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</si>
  <si>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</si>
  <si>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</si>
  <si>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</si>
  <si>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</si>
  <si>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</si>
  <si>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</si>
  <si>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</si>
  <si>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</si>
  <si>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</si>
  <si>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</si>
  <si>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</si>
  <si>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</si>
  <si>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</si>
  <si>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</si>
  <si>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</si>
  <si>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</si>
  <si>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</si>
  <si>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</si>
  <si>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</si>
  <si>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</si>
  <si>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</si>
  <si>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</si>
  <si>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</si>
  <si>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</si>
  <si>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</si>
  <si>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</si>
  <si>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</si>
  <si>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</si>
  <si>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</si>
  <si>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</si>
  <si>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</si>
  <si>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</si>
  <si>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</si>
  <si>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</si>
  <si>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</si>
  <si>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</si>
  <si>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</si>
  <si>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</si>
  <si>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</si>
  <si>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</si>
  <si>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</si>
  <si>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</si>
  <si>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</si>
  <si>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</si>
  <si>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</si>
  <si>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</si>
  <si>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</si>
  <si>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</si>
  <si>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</si>
  <si>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</si>
  <si>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</si>
  <si>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</si>
  <si>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</si>
  <si>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</si>
  <si>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</si>
  <si>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</si>
  <si>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</si>
  <si>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</si>
  <si>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</si>
  <si>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</si>
  <si>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</si>
  <si>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</si>
  <si>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</si>
  <si>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</si>
  <si>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</si>
  <si>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</si>
  <si>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</si>
  <si>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</si>
  <si>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</si>
  <si>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</si>
  <si>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</si>
  <si>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</si>
  <si>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</si>
  <si>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</si>
  <si>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</si>
  <si>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</si>
  <si>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</si>
  <si>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</si>
  <si>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</si>
  <si>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</si>
  <si>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</si>
  <si>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</si>
  <si>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</si>
  <si>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</si>
  <si>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</si>
  <si>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</si>
  <si>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</si>
  <si>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</si>
  <si>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</si>
  <si>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</si>
  <si>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</si>
  <si>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</si>
  <si>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</si>
  <si>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</si>
  <si>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</si>
  <si>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</si>
  <si>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</si>
  <si>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</si>
  <si>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</si>
  <si>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</si>
  <si>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</si>
  <si>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</si>
  <si>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</si>
  <si>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</si>
  <si>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</si>
  <si>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</si>
  <si>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</si>
  <si>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</si>
  <si>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</si>
  <si>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</si>
  <si>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</si>
  <si>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</si>
  <si>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</si>
  <si>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</si>
  <si>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</si>
  <si>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</si>
  <si>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</si>
  <si>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</si>
  <si>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</si>
  <si>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</si>
  <si>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</si>
  <si>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</si>
  <si>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</si>
  <si>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</si>
  <si>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</si>
  <si>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</si>
  <si>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</si>
  <si>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</si>
  <si>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</si>
  <si>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</si>
  <si>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</si>
  <si>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</si>
  <si>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</si>
  <si>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</si>
  <si>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</si>
  <si>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</si>
  <si>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</si>
  <si>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</si>
  <si>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</si>
  <si>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</si>
  <si>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</si>
  <si>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</si>
  <si>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</si>
  <si>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</si>
  <si>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</si>
  <si>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</si>
  <si>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</si>
  <si>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</si>
  <si>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</si>
  <si>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</si>
  <si>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</si>
  <si>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</si>
  <si>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</si>
  <si>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</si>
  <si>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</si>
  <si>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</si>
  <si>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</si>
  <si>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</si>
  <si>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</si>
  <si>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</si>
  <si>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</si>
  <si>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</si>
  <si>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</si>
  <si>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</si>
  <si>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</si>
  <si>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</si>
  <si>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</si>
  <si>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</si>
  <si>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</si>
  <si>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</si>
  <si>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</si>
  <si>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</si>
  <si>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</si>
  <si>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</si>
  <si>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</si>
  <si>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</si>
  <si>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</si>
  <si>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</si>
  <si>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</si>
  <si>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</si>
  <si>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</si>
  <si>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</si>
  <si>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</si>
  <si>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</si>
  <si>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</si>
  <si>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</si>
  <si>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</si>
  <si>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</si>
  <si>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</si>
  <si>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</si>
  <si>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</si>
  <si>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</si>
  <si>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</si>
  <si>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</si>
  <si>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</si>
  <si>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</si>
  <si>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</si>
  <si>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</si>
  <si>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</si>
  <si>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</si>
  <si>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</si>
  <si>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</si>
  <si>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</si>
  <si>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</si>
  <si>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</si>
  <si>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</si>
  <si>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</si>
  <si>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</si>
  <si>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</si>
  <si>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</si>
  <si>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</si>
  <si>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</si>
  <si>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</si>
  <si>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</si>
  <si>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</si>
  <si>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</si>
  <si>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</si>
  <si>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</si>
  <si>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</si>
  <si>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</si>
  <si>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</si>
  <si>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</si>
  <si>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</si>
  <si>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</si>
  <si>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</si>
  <si>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</si>
  <si>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</si>
  <si>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</si>
  <si>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</si>
  <si>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</si>
  <si>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</si>
  <si>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</si>
  <si>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</si>
  <si>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</si>
  <si>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</si>
  <si>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</si>
  <si>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</si>
  <si>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</si>
  <si>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</si>
  <si>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</si>
  <si>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</si>
  <si>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</si>
  <si>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</si>
  <si>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</si>
  <si>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</si>
  <si>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</si>
  <si>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</si>
  <si>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</si>
  <si>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</si>
  <si>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</si>
  <si>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</si>
  <si>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</si>
  <si>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</si>
  <si>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</si>
  <si>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</si>
  <si>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</si>
  <si>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</si>
  <si>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</si>
  <si>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</si>
  <si>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</si>
  <si>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</si>
  <si>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</si>
  <si>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</si>
  <si>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</si>
  <si>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</si>
  <si>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</si>
  <si>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</si>
  <si>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</si>
  <si>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</si>
  <si>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</si>
  <si>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</si>
  <si>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</si>
  <si>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</si>
  <si>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</si>
  <si>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</si>
  <si>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</si>
  <si>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</si>
  <si>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</si>
  <si>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</si>
  <si>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</si>
  <si>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</si>
  <si>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</si>
  <si>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</si>
  <si>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</si>
  <si>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</si>
  <si>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</si>
  <si>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</si>
  <si>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</si>
  <si>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</si>
  <si>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</si>
  <si>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</si>
  <si>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</si>
  <si>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</si>
  <si>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</si>
  <si>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</si>
  <si>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</si>
  <si>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</si>
  <si>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</si>
  <si>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</si>
  <si>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</si>
  <si>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</si>
  <si>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</si>
  <si>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</si>
  <si>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</si>
  <si>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</si>
  <si>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</si>
  <si>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</si>
  <si>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</si>
  <si>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</si>
  <si>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</si>
  <si>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</si>
  <si>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</si>
  <si>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</si>
  <si>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</si>
  <si>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</si>
  <si>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</si>
  <si>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</si>
  <si>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</si>
  <si>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</si>
  <si>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</si>
  <si>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</si>
  <si>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</si>
  <si>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</si>
  <si>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</si>
  <si>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</si>
  <si>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</si>
  <si>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</si>
  <si>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</si>
  <si>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</si>
  <si>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</si>
  <si>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</si>
  <si>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</si>
  <si>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</si>
  <si>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</si>
  <si>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</si>
  <si>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</si>
  <si>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</si>
  <si>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</si>
  <si>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</si>
  <si>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</si>
  <si>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</si>
  <si>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</si>
  <si>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</si>
  <si>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</si>
  <si>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</si>
  <si>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</si>
  <si>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</si>
  <si>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</si>
  <si>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</si>
  <si>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</si>
  <si>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</si>
  <si>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</si>
  <si>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</si>
  <si>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</si>
  <si>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</si>
  <si>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</si>
  <si>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</si>
  <si>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</si>
  <si>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</si>
  <si>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</si>
  <si>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</si>
  <si>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</si>
  <si>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</si>
  <si>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</si>
  <si>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</si>
  <si>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</si>
  <si>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</si>
  <si>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</si>
  <si>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</si>
  <si>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</si>
  <si>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</si>
  <si>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</si>
  <si>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</si>
  <si>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</si>
  <si>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</si>
  <si>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</si>
  <si>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</si>
  <si>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</si>
  <si>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</si>
  <si>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</si>
  <si>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</si>
  <si>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</si>
  <si>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</si>
  <si>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</si>
  <si>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</si>
  <si>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</si>
  <si>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</si>
  <si>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</si>
  <si>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</si>
  <si>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</si>
  <si>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</si>
  <si>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</si>
  <si>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</si>
  <si>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</si>
  <si>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</si>
  <si>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</si>
  <si>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</si>
  <si>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</si>
  <si>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</si>
  <si>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</si>
  <si>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</si>
  <si>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</si>
  <si>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</si>
  <si>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</si>
  <si>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</si>
  <si>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</si>
  <si>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</si>
  <si>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</si>
  <si>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</si>
  <si>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</si>
  <si>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</si>
  <si>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</si>
  <si>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</si>
  <si>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</si>
  <si>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</si>
  <si>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</si>
  <si>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</si>
  <si>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</si>
  <si>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</si>
  <si>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</si>
  <si>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</si>
  <si>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</si>
  <si>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</si>
  <si>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</si>
  <si>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</si>
  <si>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</si>
  <si>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</si>
  <si>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</si>
  <si>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</si>
  <si>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</si>
  <si>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</si>
  <si>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</si>
  <si>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</si>
  <si>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</si>
  <si>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</si>
  <si>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</si>
  <si>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</si>
  <si>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</si>
  <si>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</si>
  <si>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</si>
  <si>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</si>
  <si>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</si>
  <si>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</si>
  <si>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</si>
  <si>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</si>
  <si>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</si>
  <si>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</si>
  <si>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</si>
  <si>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</si>
  <si>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</si>
  <si>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</si>
  <si>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</si>
  <si>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</si>
  <si>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</si>
  <si>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</si>
  <si>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</si>
  <si>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</si>
  <si>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</si>
  <si>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</si>
  <si>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</si>
  <si>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</si>
  <si>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</si>
  <si>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</si>
  <si>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</si>
  <si>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</si>
  <si>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</si>
  <si>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</si>
  <si>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</si>
  <si>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</si>
  <si>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</si>
  <si>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</si>
  <si>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</si>
  <si>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</si>
  <si>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</si>
  <si>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</si>
  <si>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</si>
  <si>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</si>
  <si>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</si>
  <si>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</si>
  <si>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</si>
  <si>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</si>
  <si>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</si>
  <si>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</si>
  <si>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</si>
  <si>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</si>
  <si>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</si>
  <si>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</si>
  <si>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</si>
  <si>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</si>
  <si>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</si>
  <si>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</si>
  <si>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</si>
  <si>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</si>
  <si>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</si>
  <si>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</si>
  <si>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</si>
  <si>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</si>
  <si>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</si>
  <si>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</si>
  <si>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</si>
  <si>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</si>
  <si>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</si>
  <si>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</si>
  <si>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</si>
  <si>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</si>
  <si>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</si>
  <si>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</si>
  <si>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</si>
  <si>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</si>
  <si>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</si>
  <si>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</si>
  <si>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</si>
  <si>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</si>
  <si>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</si>
  <si>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</si>
  <si>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</si>
  <si>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</si>
  <si>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</si>
  <si>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</si>
  <si>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</si>
  <si>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</si>
  <si>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</si>
  <si>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</si>
  <si>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</si>
  <si>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</si>
  <si>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</si>
  <si>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</si>
  <si>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</si>
  <si>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</si>
  <si>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</si>
  <si>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</si>
  <si>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</si>
  <si>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</si>
  <si>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</si>
  <si>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</si>
  <si>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</si>
  <si>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</si>
  <si>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</si>
  <si>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</si>
  <si>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</si>
  <si>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</si>
  <si>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</si>
  <si>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</si>
  <si>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</si>
  <si>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</si>
  <si>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</si>
  <si>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</si>
  <si>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</si>
  <si>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</si>
  <si>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</si>
  <si>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</si>
  <si>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</si>
  <si>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</si>
  <si>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</si>
  <si>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</si>
  <si>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</si>
  <si>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</si>
  <si>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</si>
  <si>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</si>
  <si>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</si>
  <si>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</si>
  <si>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</si>
  <si>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</si>
  <si>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</si>
  <si>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</si>
  <si>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</si>
  <si>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</si>
  <si>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</si>
  <si>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</si>
  <si>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</si>
  <si>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</si>
  <si>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</si>
  <si>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</si>
  <si>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</si>
  <si>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</si>
  <si>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</si>
  <si>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</si>
  <si>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</si>
  <si>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</si>
  <si>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</si>
  <si>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</si>
  <si>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</si>
  <si>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</si>
  <si>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</si>
  <si>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</si>
  <si>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</si>
  <si>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</si>
  <si>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</si>
  <si>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</si>
  <si>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</si>
  <si>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</si>
  <si>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</si>
  <si>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</si>
  <si>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</si>
  <si>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</si>
  <si>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</si>
  <si>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</si>
  <si>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</si>
  <si>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</si>
  <si>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</si>
  <si>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</si>
  <si>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</si>
  <si>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</si>
  <si>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</si>
  <si>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</si>
  <si>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</si>
  <si>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</si>
  <si>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</si>
  <si>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</si>
  <si>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</si>
  <si>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</si>
  <si>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</si>
  <si>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</si>
  <si>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</si>
  <si>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</si>
  <si>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</si>
  <si>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</si>
  <si>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</si>
  <si>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</si>
  <si>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</si>
  <si>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</si>
  <si>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</si>
  <si>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</si>
  <si>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</si>
  <si>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</si>
  <si>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</si>
  <si>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</si>
  <si>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</si>
  <si>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</si>
  <si>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</si>
  <si>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</si>
  <si>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</si>
  <si>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</si>
  <si>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</si>
  <si>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</si>
  <si>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</si>
  <si>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</si>
  <si>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</si>
  <si>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</si>
  <si>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</si>
  <si>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</si>
  <si>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</si>
  <si>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</si>
  <si>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</si>
  <si>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</si>
  <si>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</si>
  <si>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</si>
  <si>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</si>
  <si>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</si>
  <si>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</si>
  <si>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</si>
  <si>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</si>
  <si>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</si>
  <si>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</si>
  <si>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</si>
  <si>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</si>
  <si>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</si>
  <si>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</si>
  <si>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</si>
  <si>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</si>
  <si>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</si>
  <si>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</si>
  <si>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</si>
  <si>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</si>
  <si>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</si>
  <si>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</si>
  <si>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</si>
  <si>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</si>
  <si>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</si>
  <si>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</si>
  <si>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</si>
  <si>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</si>
  <si>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</si>
  <si>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</si>
  <si>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</si>
  <si>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</si>
  <si>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</si>
  <si>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</si>
  <si>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</si>
  <si>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</si>
  <si>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</si>
  <si>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</si>
  <si>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</si>
  <si>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</si>
  <si>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</si>
  <si>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</si>
  <si>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</si>
  <si>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</si>
  <si>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</si>
  <si>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</si>
  <si>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</si>
  <si>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</si>
  <si>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</si>
  <si>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</si>
  <si>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</si>
  <si>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</si>
  <si>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</si>
  <si>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</si>
  <si>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</si>
  <si>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</si>
  <si>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</si>
  <si>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</si>
  <si>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</si>
  <si>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</si>
  <si>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</si>
  <si>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</si>
  <si>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</si>
  <si>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</si>
  <si>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</si>
  <si>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</si>
  <si>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</si>
  <si>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</si>
  <si>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</si>
  <si>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</si>
  <si>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</si>
  <si>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</si>
  <si>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</si>
  <si>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</si>
  <si>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</si>
  <si>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</si>
  <si>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</si>
  <si>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</si>
  <si>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</si>
  <si>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</si>
  <si>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</si>
  <si>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</si>
  <si>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</si>
  <si>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</si>
  <si>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</si>
  <si>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</si>
  <si>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</si>
  <si>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</si>
  <si>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</si>
  <si>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</si>
  <si>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</si>
  <si>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</si>
  <si>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</si>
  <si>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</si>
  <si>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</si>
  <si>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</si>
  <si>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</si>
  <si>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</si>
  <si>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</si>
  <si>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</si>
  <si>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</si>
  <si>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</si>
  <si>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</si>
  <si>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</si>
  <si>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</si>
  <si>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</si>
  <si>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</si>
  <si>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</si>
  <si>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</si>
  <si>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</si>
  <si>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</si>
  <si>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</si>
  <si>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</si>
  <si>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</si>
  <si>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</si>
  <si>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</si>
  <si>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</si>
  <si>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</si>
  <si>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</si>
  <si>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</si>
  <si>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</si>
  <si>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</si>
  <si>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</si>
  <si>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</si>
  <si>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</si>
  <si>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</si>
  <si>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</si>
  <si>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</si>
  <si>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</si>
  <si>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</si>
  <si>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</si>
  <si>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</si>
  <si>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</si>
  <si>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</si>
  <si>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</si>
  <si>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</si>
  <si>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</si>
  <si>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</si>
  <si>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</si>
  <si>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</si>
  <si>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</si>
  <si>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</si>
  <si>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</si>
  <si>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</si>
  <si>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</si>
  <si>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</si>
  <si>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</si>
  <si>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</si>
  <si>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</si>
  <si>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</si>
  <si>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</si>
  <si>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</si>
  <si>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</si>
  <si>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</si>
  <si>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</si>
  <si>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</si>
  <si>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</si>
  <si>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</si>
  <si>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</si>
  <si>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</si>
  <si>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</si>
  <si>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</si>
  <si>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</si>
  <si>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</si>
  <si>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</si>
  <si>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</si>
  <si>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</si>
  <si>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</si>
  <si>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</si>
  <si>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</si>
  <si>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</si>
  <si>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</si>
  <si>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</si>
  <si>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</si>
  <si>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</si>
  <si>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</si>
  <si>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</si>
  <si>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</si>
  <si>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</si>
  <si>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</si>
  <si>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</si>
  <si>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</si>
  <si>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</si>
  <si>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</si>
  <si>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</si>
  <si>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</si>
  <si>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</si>
  <si>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</si>
  <si>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</si>
  <si>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</si>
  <si>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</si>
  <si>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</si>
  <si>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</si>
  <si>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</si>
  <si>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</si>
  <si>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</si>
  <si>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</si>
  <si>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</si>
  <si>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</si>
  <si>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</si>
  <si>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</si>
  <si>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</si>
  <si>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</si>
  <si>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</si>
  <si>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</si>
  <si>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</si>
  <si>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</si>
  <si>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</si>
  <si>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</si>
  <si>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</si>
  <si>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</si>
  <si>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</si>
  <si>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</si>
  <si>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</si>
  <si>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</si>
  <si>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</si>
  <si>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</si>
  <si>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</si>
  <si>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</si>
  <si>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</si>
  <si>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</si>
  <si>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</si>
  <si>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</si>
  <si>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</si>
  <si>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</si>
  <si>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</si>
  <si>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</si>
  <si>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</si>
  <si>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</si>
  <si>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</si>
  <si>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</si>
  <si>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</si>
  <si>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</si>
  <si>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</si>
  <si>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</si>
  <si>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</si>
  <si>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</si>
  <si>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</si>
  <si>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</si>
  <si>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</si>
  <si>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</si>
  <si>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</si>
  <si>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</si>
  <si>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</si>
  <si>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</si>
  <si>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</si>
  <si>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</si>
  <si>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</si>
  <si>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</si>
  <si>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</si>
  <si>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</si>
  <si>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</si>
  <si>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</si>
  <si>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</si>
  <si>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</si>
  <si>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</si>
  <si>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</si>
  <si>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</si>
  <si>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</si>
  <si>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</si>
  <si>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</si>
  <si>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</si>
  <si>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</si>
  <si>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</si>
  <si>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</si>
  <si>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</si>
  <si>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</si>
  <si>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</si>
  <si>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</si>
  <si>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</si>
  <si>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</si>
  <si>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</si>
  <si>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</si>
  <si>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</si>
  <si>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</si>
  <si>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</si>
  <si>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</si>
  <si>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</si>
  <si>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</si>
  <si>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</si>
  <si>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</si>
  <si>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</si>
  <si>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</si>
  <si>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</si>
  <si>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</si>
  <si>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</si>
  <si>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</si>
  <si>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</si>
  <si>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</si>
  <si>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</si>
  <si>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</si>
  <si>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</si>
  <si>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</si>
  <si>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</si>
  <si>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</si>
  <si>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</si>
  <si>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</si>
  <si>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</si>
  <si>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</si>
  <si>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</si>
  <si>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</si>
  <si>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</si>
  <si>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</si>
  <si>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</si>
  <si>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</si>
  <si>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</si>
  <si>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</si>
  <si>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</si>
  <si>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</si>
  <si>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</si>
  <si>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</si>
  <si>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</si>
  <si>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</si>
  <si>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</si>
  <si>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</si>
  <si>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</si>
  <si>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</si>
  <si>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</si>
  <si>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</si>
  <si>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</si>
  <si>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</si>
  <si>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</si>
  <si>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</si>
  <si>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</si>
  <si>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</si>
  <si>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</si>
  <si>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</si>
  <si>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</si>
  <si>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</si>
  <si>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</si>
  <si>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</si>
  <si>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</si>
  <si>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</si>
  <si>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</si>
  <si>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</si>
  <si>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</si>
  <si>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</si>
  <si>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</si>
  <si>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</si>
  <si>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</si>
  <si>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</si>
  <si>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</si>
  <si>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</si>
  <si>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</si>
  <si>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</si>
  <si>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</si>
  <si>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</si>
  <si>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</si>
  <si>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</si>
  <si>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</si>
  <si>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</si>
  <si>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</si>
  <si>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</si>
  <si>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</si>
  <si>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</si>
  <si>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</si>
  <si>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</si>
  <si>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</si>
  <si>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</si>
  <si>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</si>
  <si>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</si>
  <si>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</si>
  <si>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</si>
  <si>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</si>
  <si>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</si>
  <si>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</si>
  <si>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</si>
  <si>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</si>
  <si>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</si>
  <si>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</si>
  <si>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</si>
  <si>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</si>
  <si>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</si>
  <si>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</si>
  <si>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</si>
  <si>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</si>
  <si>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</si>
  <si>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</si>
  <si>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</si>
  <si>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</si>
  <si>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</si>
  <si>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</si>
  <si>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</si>
  <si>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</si>
  <si>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</si>
  <si>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</si>
  <si>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</si>
  <si>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</si>
  <si>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</si>
  <si>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</si>
  <si>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</si>
  <si>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</si>
  <si>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</si>
  <si>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</si>
  <si>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</si>
  <si>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</si>
  <si>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</si>
  <si>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</si>
  <si>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</si>
  <si>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</si>
  <si>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</si>
  <si>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</si>
  <si>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</si>
  <si>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</si>
  <si>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</si>
  <si>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</si>
  <si>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</si>
  <si>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</si>
  <si>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</si>
  <si>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</si>
  <si>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</si>
  <si>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</si>
  <si>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</si>
  <si>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</si>
  <si>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</si>
  <si>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</si>
  <si>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</si>
  <si>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</si>
  <si>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</si>
  <si>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</si>
  <si>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</si>
  <si>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</si>
  <si>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</si>
  <si>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</si>
  <si>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</si>
  <si>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</si>
  <si>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</si>
  <si>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</si>
  <si>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</si>
  <si>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</si>
  <si>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</si>
  <si>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</si>
  <si>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</si>
  <si>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</si>
  <si>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</si>
  <si>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</si>
  <si>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</si>
  <si>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</si>
  <si>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</si>
  <si>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</si>
  <si>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</si>
  <si>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</si>
  <si>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</si>
  <si>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</si>
  <si>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</si>
  <si>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</si>
  <si>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</si>
  <si>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</si>
  <si>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</si>
  <si>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</si>
  <si>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</si>
  <si>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</si>
  <si>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</si>
  <si>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</si>
  <si>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</si>
  <si>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</si>
  <si>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</si>
  <si>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</si>
  <si>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</si>
  <si>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</si>
  <si>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</si>
  <si>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</si>
  <si>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</si>
  <si>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</si>
  <si>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</si>
  <si>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</si>
  <si>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</si>
  <si>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</si>
  <si>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</si>
  <si>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</si>
  <si>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</si>
  <si>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</si>
  <si>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</si>
  <si>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</si>
  <si>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</si>
  <si>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</si>
  <si>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</si>
  <si>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</si>
  <si>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</si>
  <si>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</si>
  <si>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</si>
  <si>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</si>
  <si>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</si>
  <si>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</si>
  <si>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</si>
  <si>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</si>
  <si>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</si>
  <si>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</si>
  <si>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</si>
  <si>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</si>
  <si>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</si>
  <si>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</si>
  <si>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</si>
  <si>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</si>
  <si>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</si>
  <si>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</si>
  <si>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</si>
  <si>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</si>
  <si>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</si>
  <si>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</si>
  <si>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</si>
  <si>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</si>
  <si>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</si>
  <si>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</si>
  <si>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</si>
  <si>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</si>
  <si>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</si>
  <si>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</si>
  <si>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</si>
  <si>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</si>
  <si>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</si>
  <si>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</si>
  <si>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</si>
  <si>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</si>
  <si>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</si>
  <si>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</si>
  <si>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</si>
  <si>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</si>
  <si>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</si>
  <si>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</si>
  <si>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</si>
  <si>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</si>
  <si>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</si>
  <si>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</si>
  <si>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</si>
  <si>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</si>
  <si>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</si>
  <si>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</si>
  <si>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</si>
  <si>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</si>
  <si>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</si>
  <si>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</si>
  <si>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</si>
  <si>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</si>
  <si>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</si>
  <si>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</si>
  <si>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</si>
  <si>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</si>
  <si>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</si>
  <si>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</si>
  <si>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</si>
  <si>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</si>
  <si>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</si>
  <si>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</si>
  <si>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</si>
  <si>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</si>
  <si>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</si>
  <si>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</si>
  <si>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</si>
  <si>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</si>
  <si>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</si>
  <si>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</si>
  <si>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</si>
  <si>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</si>
  <si>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</si>
  <si>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</si>
  <si>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</si>
  <si>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</si>
  <si>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</si>
  <si>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</si>
  <si>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</si>
  <si>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</si>
  <si>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</si>
  <si>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</si>
  <si>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</si>
  <si>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</si>
  <si>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</si>
  <si>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</si>
  <si>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</si>
  <si>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</si>
  <si>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</si>
  <si>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</si>
  <si>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</si>
  <si>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</si>
  <si>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</si>
  <si>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</si>
  <si>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</si>
  <si>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</si>
  <si>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</si>
  <si>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</si>
  <si>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</si>
  <si>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</si>
  <si>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</si>
  <si>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</si>
  <si>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</si>
  <si>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</si>
  <si>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</si>
  <si>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</si>
  <si>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</si>
  <si>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</si>
  <si>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</si>
  <si>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</si>
  <si>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</si>
  <si>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</si>
  <si>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</si>
  <si>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</si>
  <si>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</si>
  <si>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</si>
  <si>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</si>
  <si>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</si>
  <si>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</si>
  <si>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</si>
  <si>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</si>
  <si>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</si>
  <si>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</si>
  <si>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</si>
  <si>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</si>
  <si>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</si>
  <si>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</si>
  <si>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</si>
  <si>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</si>
  <si>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</si>
  <si>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</si>
  <si>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</si>
  <si>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</si>
  <si>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</si>
  <si>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</si>
  <si>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</si>
  <si>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</si>
  <si>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</si>
  <si>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</si>
  <si>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</si>
  <si>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</si>
  <si>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</si>
  <si>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</si>
  <si>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</si>
  <si>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</si>
  <si>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</si>
  <si>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</si>
  <si>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</si>
  <si>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</si>
  <si>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</si>
  <si>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</si>
  <si>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</si>
  <si>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</si>
  <si>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</si>
  <si>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</si>
  <si>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</si>
  <si>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</si>
  <si>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</si>
  <si>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</si>
  <si>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</si>
  <si>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</si>
  <si>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</si>
  <si>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</si>
  <si>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</si>
  <si>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</si>
  <si>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</si>
  <si>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</si>
  <si>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</si>
  <si>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</si>
  <si>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</si>
  <si>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</si>
  <si>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</si>
  <si>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</si>
  <si>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</si>
  <si>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</si>
  <si>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</si>
  <si>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</si>
  <si>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</si>
  <si>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</si>
  <si>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</si>
  <si>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</si>
  <si>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</si>
  <si>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</si>
  <si>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</si>
  <si>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</si>
  <si>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</si>
  <si>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</si>
  <si>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</si>
  <si>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</si>
  <si>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</si>
  <si>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</si>
  <si>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</si>
  <si>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</si>
  <si>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</si>
  <si>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</si>
  <si>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</si>
  <si>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</si>
  <si>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</si>
  <si>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</si>
  <si>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</si>
  <si>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</si>
  <si>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</si>
  <si>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</si>
  <si>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</si>
  <si>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</si>
  <si>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</si>
  <si>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</si>
  <si>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</si>
  <si>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</si>
  <si>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</si>
  <si>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</si>
  <si>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</si>
  <si>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</si>
  <si>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</si>
  <si>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</si>
  <si>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</si>
  <si>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</si>
  <si>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</si>
  <si>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</si>
  <si>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</si>
  <si>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</si>
  <si>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</si>
  <si>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</si>
  <si>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</si>
  <si>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</si>
  <si>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</si>
  <si>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</si>
  <si>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</si>
  <si>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</si>
  <si>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</si>
  <si>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</si>
  <si>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</si>
  <si>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</si>
  <si>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</si>
  <si>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</si>
  <si>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</si>
  <si>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</si>
  <si>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</si>
  <si>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</si>
  <si>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</si>
  <si>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</si>
  <si>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</si>
  <si>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</si>
  <si>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</si>
  <si>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</si>
  <si>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</si>
  <si>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</si>
  <si>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</si>
  <si>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</si>
  <si>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</si>
  <si>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</si>
  <si>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</si>
  <si>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</si>
  <si>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</si>
  <si>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</si>
  <si>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</si>
  <si>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</si>
  <si>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</si>
  <si>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</si>
  <si>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</si>
  <si>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</si>
  <si>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</si>
  <si>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</si>
  <si>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</si>
  <si>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</si>
  <si>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</si>
  <si>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</si>
  <si>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</si>
  <si>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</si>
  <si>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</si>
  <si>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</si>
  <si>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</si>
  <si>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</si>
  <si>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</si>
  <si>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</si>
  <si>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</si>
  <si>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</si>
  <si>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</si>
  <si>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</si>
  <si>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</si>
  <si>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</si>
  <si>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</si>
  <si>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</si>
  <si>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</si>
  <si>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</si>
  <si>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</si>
  <si>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</si>
  <si>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</si>
  <si>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</si>
  <si>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</si>
  <si>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</si>
  <si>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</si>
  <si>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</si>
  <si>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</si>
  <si>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</si>
  <si>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</si>
  <si>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</si>
  <si>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</si>
  <si>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</si>
  <si>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</si>
  <si>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</si>
  <si>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</si>
  <si>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</si>
  <si>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</si>
  <si>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</si>
  <si>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</si>
  <si>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</si>
  <si>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</si>
  <si>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</si>
  <si>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</si>
  <si>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</si>
  <si>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</si>
  <si>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</si>
  <si>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</si>
  <si>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</si>
  <si>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</si>
  <si>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</si>
  <si>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</si>
  <si>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</si>
  <si>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</si>
  <si>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</si>
  <si>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</si>
  <si>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</si>
  <si>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</si>
  <si>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</si>
  <si>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</si>
  <si>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</si>
  <si>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</si>
  <si>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</si>
  <si>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</si>
  <si>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</si>
  <si>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</si>
  <si>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</si>
  <si>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</si>
  <si>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</si>
  <si>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</si>
  <si>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</si>
  <si>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</si>
  <si>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</si>
  <si>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</si>
  <si>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</si>
  <si>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</si>
  <si>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</si>
  <si>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</si>
  <si>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</si>
  <si>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</si>
  <si>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</si>
  <si>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</si>
  <si>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</si>
  <si>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</si>
  <si>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</si>
  <si>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</si>
  <si>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</si>
  <si>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</si>
  <si>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</si>
  <si>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</si>
  <si>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</si>
  <si>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</si>
  <si>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</si>
  <si>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</si>
  <si>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</si>
  <si>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</si>
  <si>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</si>
  <si>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</si>
  <si>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</si>
  <si>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</si>
  <si>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</si>
  <si>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</si>
  <si>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</si>
  <si>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</si>
  <si>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</si>
  <si>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</si>
  <si>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</si>
  <si>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</si>
  <si>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</si>
  <si>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</si>
  <si>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</si>
  <si>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</si>
  <si>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</si>
  <si>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</si>
  <si>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</si>
  <si>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</si>
  <si>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</si>
  <si>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</si>
  <si>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</si>
  <si>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</si>
  <si>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</si>
  <si>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</si>
  <si>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</si>
  <si>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</si>
  <si>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</si>
  <si>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</si>
  <si>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</si>
  <si>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</si>
  <si>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</si>
  <si>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</si>
  <si>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</si>
  <si>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</si>
  <si>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</si>
  <si>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</si>
  <si>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</si>
  <si>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</si>
  <si>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</si>
  <si>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</si>
  <si>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</si>
  <si>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</si>
  <si>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</si>
  <si>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</si>
  <si>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</si>
  <si>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</si>
  <si>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</si>
  <si>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</si>
  <si>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</si>
  <si>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</si>
  <si>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</si>
  <si>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</si>
  <si>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</si>
  <si>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</si>
  <si>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</si>
  <si>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</si>
  <si>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</si>
  <si>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</si>
  <si>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</si>
  <si>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</si>
  <si>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</si>
  <si>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</si>
  <si>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</si>
  <si>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</si>
  <si>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</si>
  <si>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</si>
  <si>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</si>
  <si>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</si>
  <si>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</si>
  <si>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</si>
  <si>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</si>
  <si>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</si>
  <si>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</si>
  <si>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</si>
  <si>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</si>
  <si>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</si>
  <si>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</si>
  <si>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</si>
  <si>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</si>
  <si>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</si>
  <si>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</si>
  <si>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</si>
  <si>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</si>
  <si>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</si>
  <si>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</si>
  <si>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</si>
  <si>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</si>
  <si>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</si>
  <si>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</si>
  <si>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</si>
  <si>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</si>
  <si>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</si>
  <si>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</si>
  <si>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</si>
  <si>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</si>
  <si>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</si>
  <si>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</si>
  <si>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</si>
  <si>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</si>
  <si>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</si>
  <si>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</si>
  <si>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</si>
  <si>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</si>
  <si>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</si>
  <si>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</si>
  <si>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</si>
  <si>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</si>
  <si>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</si>
  <si>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</si>
  <si>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</si>
  <si>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</si>
  <si>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</si>
  <si>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</si>
  <si>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</si>
  <si>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</si>
  <si>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</si>
  <si>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</si>
  <si>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</si>
  <si>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</si>
  <si>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</si>
  <si>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</si>
  <si>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</si>
  <si>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</si>
  <si>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</si>
  <si>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</si>
  <si>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</si>
  <si>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</si>
  <si>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</si>
  <si>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</si>
  <si>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</si>
  <si>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</si>
  <si>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</si>
  <si>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</si>
  <si>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</si>
  <si>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</si>
  <si>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</si>
  <si>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</si>
  <si>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</si>
  <si>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</si>
  <si>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</si>
  <si>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</si>
  <si>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</si>
  <si>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</si>
  <si>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</si>
  <si>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</si>
  <si>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</si>
  <si>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</si>
  <si>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</si>
  <si>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</si>
  <si>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</si>
  <si>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</si>
  <si>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</si>
  <si>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</si>
  <si>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</si>
  <si>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</si>
  <si>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</si>
  <si>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</si>
  <si>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</si>
  <si>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</si>
  <si>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</si>
  <si>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</si>
  <si>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</si>
  <si>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</si>
  <si>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</si>
  <si>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</si>
  <si>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</si>
  <si>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</si>
  <si>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</si>
  <si>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</si>
  <si>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</si>
  <si>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</si>
  <si>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</si>
  <si>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</si>
  <si>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</si>
  <si>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</si>
  <si>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</si>
  <si>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</si>
  <si>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</si>
  <si>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</si>
  <si>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</si>
  <si>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</si>
  <si>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</si>
  <si>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</si>
  <si>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</si>
  <si>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</si>
  <si>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</si>
  <si>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</si>
  <si>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</si>
  <si>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</si>
  <si>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</si>
  <si>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</si>
  <si>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</si>
  <si>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</si>
  <si>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</si>
  <si>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</si>
  <si>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</si>
  <si>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</si>
  <si>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</si>
  <si>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</si>
  <si>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</si>
  <si>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</si>
  <si>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</si>
  <si>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</si>
  <si>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</si>
  <si>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</si>
  <si>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</si>
  <si>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</si>
  <si>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</si>
  <si>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</si>
  <si>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</si>
  <si>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</si>
  <si>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</si>
  <si>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</si>
  <si>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</si>
  <si>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</si>
  <si>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</si>
  <si>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</si>
  <si>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</si>
  <si>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</si>
  <si>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</si>
  <si>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</si>
  <si>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</si>
  <si>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</si>
  <si>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</si>
  <si>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</si>
  <si>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</si>
  <si>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</si>
  <si>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</si>
  <si>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</si>
  <si>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</si>
  <si>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</si>
  <si>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</si>
  <si>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</si>
  <si>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</si>
  <si>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</si>
  <si>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</si>
  <si>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</si>
  <si>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</si>
  <si>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</si>
  <si>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</si>
  <si>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</si>
  <si>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</si>
  <si>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</si>
  <si>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</si>
  <si>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</si>
  <si>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</si>
  <si>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</si>
  <si>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</si>
  <si>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</si>
  <si>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</si>
  <si>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</si>
  <si>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</si>
  <si>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</si>
  <si>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</si>
  <si>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</si>
  <si>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</si>
  <si>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</si>
  <si>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</si>
  <si>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</si>
  <si>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</si>
  <si>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</si>
  <si>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</si>
  <si>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</si>
  <si>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</si>
  <si>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</si>
  <si>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</si>
  <si>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</si>
  <si>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</si>
  <si>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</si>
  <si>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</si>
  <si>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</si>
  <si>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</si>
  <si>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</si>
  <si>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</si>
  <si>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</si>
  <si>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</si>
  <si>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</si>
  <si>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Confirmed PG access problem as it located inside Navy base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</si>
  <si>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</si>
  <si>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</si>
  <si>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</si>
  <si>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</si>
  <si>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</si>
  <si>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</si>
  <si>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</si>
  <si>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</si>
  <si>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</si>
  <si>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</si>
  <si>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</si>
  <si>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</si>
  <si>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</si>
  <si>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</si>
  <si>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</si>
  <si>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</si>
  <si>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</si>
  <si>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</si>
  <si>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</si>
  <si>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</si>
  <si>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</si>
  <si>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</si>
  <si>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</si>
  <si>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</si>
  <si>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</si>
  <si>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</si>
  <si>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</si>
  <si>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</si>
  <si>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</si>
  <si>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</si>
  <si>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</si>
  <si>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</si>
  <si>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</si>
  <si>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</si>
  <si>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</si>
  <si>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</si>
  <si>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</si>
  <si>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</si>
  <si>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</si>
  <si>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</si>
  <si>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</si>
  <si>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</si>
  <si>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</si>
  <si>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</si>
  <si>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</si>
  <si>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</si>
  <si>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</si>
  <si>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</si>
  <si>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</si>
  <si>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</si>
  <si>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</si>
  <si>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</si>
  <si>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</si>
  <si>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</si>
  <si>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</si>
  <si>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</si>
  <si>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</si>
  <si>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</si>
  <si>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</si>
  <si>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</si>
  <si>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</si>
  <si>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</si>
  <si>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</si>
  <si>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</si>
  <si>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</si>
  <si>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</si>
  <si>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</si>
  <si>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</si>
  <si>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</si>
  <si>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</si>
  <si>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</si>
  <si>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</si>
  <si>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</si>
  <si>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</si>
  <si>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</si>
  <si>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</si>
  <si>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</si>
  <si>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</si>
  <si>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</si>
  <si>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</si>
  <si>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</si>
  <si>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</si>
  <si>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</si>
  <si>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</si>
  <si>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</si>
  <si>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</si>
  <si>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</si>
  <si>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</si>
  <si>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Emergency</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</si>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</sst>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325.39732060184906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8.2465277737355791E-3</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45988.345746527775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45988.345746527775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45988.345746527775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45988.345746527775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45988.345746527775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45988.345746527775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45988.345746527775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45988.345746527775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45988.345746527775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45988.345746527775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45988.345746527775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45988.345746527775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45988.345746527775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45988.345746527775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45988.345746527775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45988.345746527775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45988.345746527775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45988.345746527775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45988.345746527775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45988.345746527775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45988.345746527775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45988.345746527775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45988.345746527775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45988.345746527775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45988.345746527775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45988.345746527775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45988.345746527775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45988.345746527775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45988.345746527775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45988.345746527775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45988.345746527775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45988.345746527775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45988.345746527775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45988.345746527775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45988.345746527775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45988.345746527775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45988.345746527775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45988.345746527775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45988.345746527775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45988.345746527775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163.34590856481373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3.9583275462937308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9" t="s">
        <v>11065</v>
      </c>
      <c r="E5" s="99" t="s">
        <v>39021</v>
      </c>
      <c r="F5" s="100">
        <v>45988.188958333332</v>
      </c>
      <c r="G5" s="101">
        <f ca="1">IFERROR(NOW()-F5,"-")</f>
        <v>0.15678819444292458</v>
      </c>
      <c r="H5" s="147">
        <v>45988.188958333332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39111</v>
      </c>
      <c r="B6" s="58" t="str">
        <f>IFERROR(VLOOKUP(D6,DB!A:K,11,0),"")</f>
        <v>R2</v>
      </c>
      <c r="C6" s="58">
        <v>1</v>
      </c>
      <c r="D6" s="58" t="s">
        <v>27487</v>
      </c>
      <c r="E6" s="81" t="s">
        <v>39021</v>
      </c>
      <c r="F6" s="71">
        <v>45988.317199074074</v>
      </c>
      <c r="G6" s="72">
        <f ca="1">IFERROR(NOW()-F6,"-")</f>
        <v>2.8547453701321501E-2</v>
      </c>
      <c r="H6" s="71">
        <v>45988.311412037037</v>
      </c>
      <c r="I6" s="58" t="str">
        <f>IFERROR(VLOOKUP(D6,DB!A:F,6,0),"")</f>
        <v>SCECO</v>
      </c>
      <c r="J6" s="58" t="str">
        <f>IFERROR(VLOOKUP(D6,DB!A:G,7,0),"")</f>
        <v>Vandalized</v>
      </c>
      <c r="K6" s="82" t="s">
        <v>39112</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98"/>
      <c r="B7" s="18" t="str">
        <f>IFERROR(VLOOKUP(D7,DB!A:K,11,0),"")</f>
        <v>R2</v>
      </c>
      <c r="C7" s="18"/>
      <c r="D7" s="18" t="s">
        <v>8726</v>
      </c>
      <c r="E7" s="99" t="s">
        <v>39113</v>
      </c>
      <c r="F7" s="100"/>
      <c r="G7" s="101">
        <f ca="1">IFERROR(NOW()-F7,"-")</f>
        <v>45988.345746527775</v>
      </c>
      <c r="H7" s="100">
        <v>45988.324618055558</v>
      </c>
      <c r="I7" s="18" t="str">
        <f>IFERROR(VLOOKUP(D7,DB!A:F,6,0),"")</f>
        <v>SCECO</v>
      </c>
      <c r="J7" s="18" t="str">
        <f>IFERROR(VLOOKUP(D7,DB!A:G,7,0),"")</f>
        <v>Weak</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45988.345746527775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45988.345746527775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45988.345746527775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45988.345746527775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45988.345746527775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45988.345746527775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45988.345746527775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45988.345746527775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45988.345746527775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45988.345746527775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45988.345746527775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45988.345746527775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45988.345746527775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45988.345746527775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45988.345746527775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45988.345746527775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45988.345746527775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45988.345746527775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45988.345746527775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45988.345746527775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45988.345746527775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45988.345746527775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45988.345746527775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45988.345746527775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45988.345746527775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45988.345746527775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45988.345746527775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45988.345746527775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45988.345746527775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45988.345746527775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45988.345746527775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45988.345746527775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45988.345746527775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45988.345746527775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45988.345746527775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45988.345746527775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45988.345746527775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45988.345746527775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45988.345746527775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45988.345746527775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45988.345746527775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45988.345746527775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45988.345746527775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45988.345746527775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45988.345746527775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45988.345746527775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45988.345746527775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45988.345746527775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45988.345746527775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45988.345746527775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45988.345746527775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45988.345746527775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45988.345746527775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45988.345746527775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45988.345746527775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45988.345746527775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45988.345746527775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45988.345746527775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45988.345746527775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45988.345746527775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45988.345746527775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45988.345746527775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45988.345746527775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45988.345746527775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45988.345746527775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45988.345746527775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45988.345746527775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45988.345746527775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45988.345746527775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45988.345746527775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45988.345746527775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45988.345746527775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45988.345746527775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45988.345746527775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45988.345746527775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45988.345746527775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45988.345746527775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45988.345746527775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45988.345746527775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45988.345746527775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45988.345746527775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45988.345746527775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45988.345746527775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45988.345746527775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45988.345746527775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45988.345746527775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45988.345746527775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45988.345746527775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45988.345746527775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45988.345746527775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45988.345746527775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45988.345746527775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45988.345746527775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45988.345746527775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45988.345746527775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45988.345746527775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45988.345746527775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45988.345746527775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45988.345746527775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45988.345746527775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45988.345746527775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45988.345746527775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45988.345746527775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45988.345746527775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45988.345746527775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45988.345746527775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45988.345746527775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45988.345746527775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45988.345746527775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45988.345746527775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45988.345746527775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45988.345746527775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45988.345746527775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45988.345746527775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45988.345746527775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45988.345746527775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45988.345746527775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45988.345746527775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45988.345746527775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45988.345746527775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45988.345746527775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45988.345746527775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45988.345746527775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45988.345746527775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45988.345746527775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45988.345746527775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45988.345746527775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45988.345746527775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45988.345746527775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45988.345746527775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45988.345746527775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45988.345746527775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45988.345746527775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45988.345746527775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45988.345746527775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45988.345746527775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45988.345746527775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45988.345746527775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45988.345746527775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45988.345746527775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45988.345746527775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45988.345746527775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45988.345746527775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45988.345746527775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45988.345746527775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45988.345746527775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45988.345746527775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45988.345746527775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45988.345746527775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45988.345746527775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45988.345746527775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45988.345746527775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45988.345746527775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45988.345746527775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45988.345746527775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45988.345746527775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45988.345746527775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45988.345746527775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45988.345746527775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45988.345746527775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45988.345746527775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45988.345746527775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45988.345746527775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45988.345746527775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45988.345746527775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45988.345746527775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45988.345746527775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45988.345746527775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45988.345746527775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45988.345746527775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45988.345746527775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45988.345746527775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45988.345746527775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45988.345746527775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45988.345746527775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45988.345746527775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45988.345746527775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45988.345746527775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45988.345746527775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45988.345746527775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45988.345746527775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45988.345746527775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45988.345746527775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45988.345746527775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45988.345746527775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45988.345746527775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45988.345746527775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45988.345746527775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45988.345746527775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45988.345746527775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45988.345746527775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45988.345746527775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45988.345746527775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45988.345746527775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45988.345746527775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45988.345746527775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45988.345746527775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45988.345746527775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45988.345746527775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45988.345746527775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45988.345746527775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45988.345746527775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45988.345746527775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45988.345746527775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45988.345746527775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45988.345746527775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45988.345746527775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45988.345746527775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45988.345746527775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45988.345746527775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45988.345746527775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45988.345746527775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45988.345746527775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45988.345746527775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45988.345746527775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45988.345746527775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45988.345746527775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45988.345746527775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45988.345746527775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45988.345746527775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45988.345746527775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45988.345746527775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45988.345746527775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45988.345746527775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45988.345746527775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45988.345746527775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45988.345746527775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45988.345746527775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45988.345746527775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45988.345746527775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45988.345746527775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45988.345746527775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45988.345746527775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45988.345746527775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45988.345746527775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45988.345746527775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45988.345746527775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45988.345746527775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45988.345746527775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45988.345746527775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45988.345746527775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45988.345746527775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45988.345746527775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45988.345746527775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45988.345746527775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45988.345746527775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45988.345746527775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45988.345746527775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45988.345746527775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45988.345746527775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45988.345746527775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45988.345746527775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45988.345746527775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45988.345746527775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45988.345746527775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45988.345746527775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45988.345746527775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45988.345746527775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45988.345746527775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45988.345746527775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45988.345746527775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45988.345746527775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45988.345746527775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45988.345746527775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45988.345746527775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45988.345746527775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45988.345746527775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45988.345746527775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45988.345746527775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45988.345746527775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45988.345746527775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45988.345746527775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45988.345746527775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45988.345746527775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45988.345746527775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45988.345746527775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45988.345746527775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45988.345746527775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45988.345746527775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45988.345746527775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45988.345746527775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45988.345746527775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45988.345746527775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45988.345746527775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45988.345746527775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45988.345746527775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45988.345746527775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45988.345746527775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45988.345746527775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45988.345746527775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45988.345746527775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45988.345746527775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45988.345746527775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45988.345746527775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45988.345746527775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45988.345746527775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45988.345746527775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45988.345746527775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45988.345746527775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45988.345746527775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45988.345746527775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45988.345746527775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45988.345746527775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45988.345746527775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45988.345746527775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45988.345746527775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45988.345746527775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45988.345746527775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45988.345746527775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45988.345746527775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45988.345746527775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45988.345746527775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45988.345746527775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45988.345746527775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45988.345746527775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45988.345746527775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45988.345746527775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45988.345746527775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45988.345746527775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45988.345746527775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45988.345746527775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45988.345746527775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45988.345746527775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45988.345746527775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45988.345746527775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45988.345746527775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45988.345746527775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45988.345746527775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45988.345746527775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45988.345746527775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45988.345746527775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45988.345746527775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45988.345746527775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45988.345746527775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45988.345746527775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45988.345746527775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45988.345746527775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45988.345746527775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45988.345746527775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45988.345746527775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45988.345746527775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45988.345746527775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45988.345746527775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45988.345746527775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45988.345746527775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45988.345746527775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45988.345746527775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45988.345746527775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45988.345746527775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45988.345746527775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45988.345746527775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45988.345746527775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45988.345746527775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45988.345746527775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45988.345746527775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45988.345746527775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45988.345746527775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45988.345746527775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45988.345746527775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45988.345746527775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45988.345746527775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45988.345746527775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45988.345746527775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45988.345746527775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45988.345746527775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45988.345746527775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45988.345746527775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45988.345746527775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45988.345746527775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45988.345746527775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45988.345746527775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45988.345746527775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45988.345746527775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45988.345746527775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45988.345746527775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45988.345746527775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45988.345746527775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45988.345746527775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45988.345746527775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45988.345746527775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45988.345746527775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45988.345746527775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45988.345746527775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45988.345746527775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45988.345746527775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45988.345746527775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45988.345746527775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45988.345746527775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45988.345746527775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45988.345746527775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45988.345746527775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45988.345746527775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45988.345746527775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45988.345746527775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45988.345746527775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45988.345746527775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45988.345746527775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45988.345746527775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45988.345746527775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45988.345746527775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45988.345746527775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45988.345746527775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45988.345746527775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45988.345746527775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45988.345746527775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45988.345746527775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45988.345746527775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45988.345746527775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45988.345746527775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45988.345746527775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45988.345746527775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45988.345746527775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45988.345746527775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45988.345746527775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45988.345746527775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45988.345746527775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45988.345746527775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45988.345746527775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45988.345746527775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45988.345746527775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45988.345746527775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45988.345746527775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45988.345746527775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45988.345746527775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45988.345746527775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45988.345746527775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45988.345746527775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45988.345746527775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45988.345746527775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45988.345746527775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45988.345746527775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45988.345746527775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45988.345746527775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45988.345746527775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45988.345746527775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45988.345746527775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45988.345746527775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45988.345746527775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45988.345746527775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45988.345746527775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45988.345746527775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45988.345746527775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45988.345746527775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45988.345746527775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45988.345746527775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45988.345746527775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45988.345746527775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45988.345746527775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45988.345746527775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45988.345746527775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45988.345746527775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45988.345746527775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45988.345746527775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45988.345746527775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45988.345746527775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45988.345746527775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45988.345746527775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45988.345746527775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45988.345746527775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45988.345746527775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45988.345746527775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45988.345746527775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45988.345746527775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45988.345746527775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45988.345746527775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45988.345746527775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45988.345746527775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45988.345746527775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45988.345746527775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45988.345746527775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45988.345746527775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45988.345746527775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45988.345746527775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45988.345746527775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45988.345746527775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45988.345746527775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45988.345746527775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45988.345746527775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45988.345746527775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45988.345746527775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45988.345746527775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45988.345746527775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45988.345746527775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45988.345746527775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45988.345746527775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45988.345746527775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45988.345746527775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45988.345746527775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45988.345746527775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45988.345746527775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45988.345746527775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45988.345746527775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45988.345746527775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45988.345746527775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45988.345746527775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45988.345746527775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45988.345746527775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45988.345746527775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45988.345746527775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45988.345746527775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45988.345746527775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45988.345746527775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45988.345746527775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45988.345746527775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45988.345746527775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45988.345746527775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45988.345746527775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45988.345746527775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45988.345746527775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45988.345746527775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45988.345746527775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45988.345746527775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45988.345746527775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45988.345746527775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45988.345746527775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45988.345746527775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45988.345746527775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45988.345746527775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45988.345746527775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45988.345746527775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45988.345746527775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45988.345746527775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45988.345746527775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45988.345746527775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45988.345746527775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45988.345746527775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45988.345746527775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45988.345746527775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45988.345746527775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45988.345746527775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45988.345746527775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45988.345746527775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45988.345746527775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45988.345746527775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45988.345746527775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45988.345746527775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45988.345746527775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45988.345746527775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45988.345746527775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45988.345746527775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45988.345746527775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45988.345746527775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45988.345746527775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45988.345746527775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45988.345746527775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45988.345746527775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45988.345746527775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45988.345746527775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45988.345746527775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45988.345746527775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45988.345746527775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45988.345746527775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45988.345746527775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45988.345746527775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45988.345746527775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45988.345746527775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45988.345746527775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45988.345746527775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45988.345746527775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45988.345746527775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45988.345746527775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45988.345746527775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45988.345746527775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45988.345746527775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45988.345746527775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45988.345746527775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45988.345746527775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45988.345746527775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45988.345746527775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45988.345746527775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45988.345746527775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45988.345746527775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45988.345746527775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45988.345746527775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45988.345746527775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45988.345746527775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45988.345746527775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45988.345746527775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45988.345746527775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45988.345746527775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45988.345746527775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45988.345746527775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45988.345746527775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45988.345746527775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45988.345746527775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45988.345746527775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45988.345746527775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45988.345746527775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45988.345746527775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45988.345746527775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45988.345746527775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45988.345746527775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45988.345746527775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45988.345746527775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45988.345746527775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45988.345746527775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45988.345746527775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45988.345746527775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45988.345746527775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45988.345746527775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45988.345746527775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45988.345746527775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45988.345746527775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45988.345746527775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45988.345746527775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45988.345746527775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45988.345746527775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45988.345746527775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45988.345746527775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45988.345746527775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45988.345746527775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45988.345746527775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45988.345746527775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45988.345746527775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45988.345746527775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45988.345746527775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45988.345746527775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45988.345746527775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45988.345746527775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45988.345746527775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45988.345746527775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45988.345746527775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45988.345746527775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45988.345746527775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45988.345746527775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45988.345746527775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45988.345746527775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45988.345746527775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45988.345746527775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45988.345746527775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45988.345746527775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45988.345746527775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45988.345746527775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45988.345746527775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45988.345746527775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45988.345746527775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45988.345746527775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45988.345746527775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45988.345746527775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45988.345746527775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45988.345746527775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45988.345746527775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45988.345746527775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45988.345746527775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45988.345746527775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45988.345746527775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45988.345746527775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45988.345746527775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45988.345746527775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45988.345746527775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45988.345746527775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45988.345746527775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45988.345746527775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45988.345746527775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45988.345746527775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45988.345746527775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45988.345746527775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45988.345746527775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45988.345746527775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45988.345746527775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45988.345746527775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45988.345746527775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45988.345746527775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45988.345746527775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45988.345746527775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45988.345746527775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45988.345746527775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45988.345746527775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45988.345746527775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45988.345746527775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45988.345746527775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45988.345746527775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45988.345746527775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45988.345746527775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45988.345746527775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45988.345746527775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45988.345746527775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45988.345746527775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45988.345746527775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45988.345746527775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45988.345746527775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45988.345746527775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45988.345746527775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45988.345746527775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45988.345746527775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45988.345746527775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45988.345746527775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45988.345746527775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45988.345746527775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45988.345746527775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45988.345746527775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45988.345746527775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45988.345746527775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45988.345746527775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45988.345746527775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45988.345746527775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45988.345746527775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45988.345746527775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45988.345746527775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45988.345746527775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45988.345746527775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45988.345746527775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45988.345746527775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45988.345746527775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45988.345746527775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45988.345746527775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45988.345746527775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45988.345746527775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45988.345746527775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45988.345746527775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45988.345746527775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45988.345746527775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45988.345746527775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45988.345746527775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45988.345746527775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45988.345746527775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45988.345746527775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45988.345746527775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45988.345746527775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45988.345746527775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45988.345746527775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45988.345746527775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45988.345746527775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45988.345746527775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45988.345746527775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45988.345746527775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45988.345746527775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45988.345746527775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45988.345746527775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45988.345746527775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45988.345746527775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45988.345746527775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45988.345746527775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45988.345746527775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45988.345746527775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45988.345746527775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45988.345746527775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45988.345746527775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45988.345746527775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45988.345746527775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45988.345746527775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45988.345746527775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45988.345746527775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45988.345746527775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45988.345746527775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45988.345746527775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45988.345746527775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45988.345746527775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45988.345746527775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45988.345746527775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45988.345746527775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45988.345746527775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45988.345746527775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45988.345746527775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45988.345746527775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45988.345746527775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45988.345746527775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45988.345746527775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45988.345746527775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45988.345746527775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45988.345746527775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45988.345746527775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45988.345746527775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45988.345746527775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45988.345746527775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45988.345746527775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45988.345746527775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45988.345746527775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45988.345746527775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45988.345746527775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45988.345746527775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45988.345746527775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45988.345746527775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45988.345746527775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45988.345746527775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45988.345746527775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45988.345746527775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45988.345746527775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45988.345746527775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45988.345746527775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45988.345746527775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45988.345746527775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45988.345746527775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45988.345746527775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45988.345746527775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45988.345746527775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45988.345746527775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45988.345746527775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45988.345746527775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45988.345746527775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45988.345746527775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45988.345746527775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45988.345746527775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45988.345746527775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45988.345746527775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45988.345746527775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45988.345746527775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45988.345746527775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45988.345746527775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45988.345746527775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45988.345746527775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45988.345746527775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45988.345746527775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45988.345746527775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45988.345746527775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45988.345746527775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45988.345746527775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45988.345746527775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45988.345746527775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45988.345746527775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45988.345746527775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45988.345746527775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45988.345746527775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45988.345746527775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45988.345746527775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45988.345746527775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45988.345746527775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45988.345746527775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45988.345746527775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45988.345746527775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45988.345746527775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45988.345746527775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45988.345746527775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45988.345746527775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45988.345746527775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45988.345746527775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45988.345746527775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45988.345746527775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45988.345746527775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45988.345746527775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45988.345746527775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45988.345746527775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45988.345746527775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45988.345746527775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45988.345746527775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45988.345746527775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45988.345746527775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45988.345746527775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45988.345746527775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45988.345746527775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45988.345746527775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45988.345746527775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45988.345746527775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45988.345746527775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45988.345746527775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45988.345746527775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45988.345746527775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45988.345746527775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45988.345746527775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45988.345746527775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45988.345746527775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45988.345746527775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45988.345746527775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45988.345746527775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45988.345746527775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45988.345746527775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45988.345746527775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45988.345746527775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45988.345746527775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45988.345746527775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45988.345746527775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45988.345746527775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45988.345746527775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45988.345746527775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45988.345746527775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45988.345746527775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45988.345746527775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45988.345746527775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45988.345746527775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45988.345746527775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45988.345746527775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45988.345746527775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45988.345746527775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45988.345746527775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45988.345746527775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45988.345746527775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45988.345746527775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45988.345746527775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45988.345746527775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45988.345746527775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45988.345746527775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45988.345746527775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45988.345746527775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45988.345746527775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45988.345746527775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45988.345746527775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45988.345746527775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45988.345746527775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45988.345746527775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45988.345746527775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45988.345746527775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45988.345746527775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45988.345746527775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45988.345746527775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45988.345746527775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45988.345746527775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45988.345746527775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45988.345746527775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45988.345746527775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45988.345746527775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45988.345746527775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45988.345746527775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45988.345746527775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45988.345746527775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45988.345746527775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45988.345746527775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45988.345746527775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45988.345746527775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45988.345746527775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45988.345746527775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45988.345746527775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45988.345746527775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45988.345746527775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45988.345746527775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45988.345746527775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45988.345746527775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45988.345746527775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45988.345746527775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45988.345746527775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45988.345746527775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45988.345746527775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45988.345746527775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45988.345746527775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45988.345746527775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45988.345746527775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45988.345746527775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45988.345746527775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45988.345746527775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45988.345746527775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45988.345746527775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45988.345746527775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45988.345746527775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45988.345746527775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45988.345746527775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45988.345746527775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45988.345746527775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45988.345746527775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45988.345746527775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45988.345746527775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45988.345746527775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45988.345746527775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45988.345746527775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45988.345746527775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45988.345746527775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45988.345746527775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45988.345746527775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45988.345746527775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45988.345746527775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45988.345746527775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45988.345746527775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45988.345746527775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45988.345746527775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45988.345746527775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45988.345746527775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45988.345746527775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45988.345746527775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45988.345746527775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45988.345746527775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45988.345746527775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45988.345746527775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45988.345746527775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45988.345746527775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45988.345746527775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45988.345746527775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45988.345746527775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45988.345746527775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45988.345746527775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45988.345746527775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45988.345746527775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45988.345746527775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45988.345746527775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45988.345746527775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45988.345746527775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45988.345746527775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45988.345746527775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45988.345746527775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45988.345746527775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45988.345746527775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45988.345746527775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45988.345746527775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45988.345746527775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45988.345746527775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45988.345746527775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45988.345746527775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45988.345746527775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45988.345746527775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45988.345746527775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45988.345746527775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45988.345746527775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45988.345746527775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45988.345746527775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45988.345746527775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45988.345746527775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45988.345746527775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45988.345746527775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45988.345746527775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45988.345746527775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45988.345746527775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45988.345746527775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45988.345746527775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45988.345746527775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45988.345746527775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45988.345746527775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45988.345746527775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45988.345746527775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45988.345746527775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45988.345746527775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45988.345746527775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45988.345746527775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45988.345746527775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45988.345746527775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45988.345746527775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45988.345746527775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45988.345746527775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45988.345746527775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45988.345746527775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45988.345746527775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45988.345746527775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45988.345746527775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45988.345746527775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45988.345746527775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45988.345746527775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45988.345746527775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45988.345746527775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45988.345746527775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45988.345746527775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45988.345746527775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45988.345746527775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45988.345746527775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45988.345746527775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45988.345746527775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45988.345746527775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45988.345746527775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45988.345746527775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45988.345746527775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45988.345746527775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45988.345746527775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45988.345746527775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45988.345746527775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45988.345746527775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45988.345746527775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45988.345746527775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45988.345746527775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45988.345746527775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45988.345746527775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45988.345746527775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45988.345746527775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45988.345746527775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284.865028935179</v>
      </c>
      <c r="H2" s="92">
        <v>45703.474768518521</v>
      </c>
      <c r="I2" s="92" t="str">
        <f>IFERROR(VLOOKUP(D2,DB!A:F,6,0),"")</f>
        <v>SCECO</v>
      </c>
      <c r="J2" s="92" t="str">
        <f>IFERROR(VLOOKUP(D2,DB!A:G,7,0),"")</f>
        <v>Dead</v>
      </c>
      <c r="K2" s="94" t="s">
        <v>39115</v>
      </c>
      <c r="L2" s="88" t="str">
        <f>IFERROR(VLOOKUP(D2,DB!A:I,9,0),"")</f>
        <v>Latis</v>
      </c>
    </row>
    <row r="3" spans="1:16" ht="15" customHeight="1">
      <c r="A3" s="110" t="s">
        <v>39116</v>
      </c>
      <c r="B3" s="110" t="str">
        <f>IFERROR(VLOOKUP(D3,DB!A:K,11,0),"")</f>
        <v>R4</v>
      </c>
      <c r="C3" s="90">
        <v>3</v>
      </c>
      <c r="D3" s="88" t="s">
        <v>39117</v>
      </c>
      <c r="E3" s="91" t="s">
        <v>39021</v>
      </c>
      <c r="F3" s="92"/>
      <c r="G3" s="93">
        <f t="shared" ref="G3:G26" ca="1" si="0">IFERROR(NOW()-F3,"")</f>
        <v>45988.345746527775</v>
      </c>
      <c r="H3" s="92">
        <v>45988.298171296294</v>
      </c>
      <c r="I3" s="92" t="str">
        <f>IFERROR(VLOOKUP(D3,DB!A:F,6,0),"")</f>
        <v>Generator-SG</v>
      </c>
      <c r="J3" s="92" t="str">
        <f>IFERROR(VLOOKUP(D3,DB!A:G,7,0),"")</f>
        <v>Vandalized</v>
      </c>
      <c r="K3" s="94" t="s">
        <v>39118</v>
      </c>
      <c r="L3" s="88" t="str">
        <f>IFERROR(VLOOKUP(D3,DB!A:I,9,0),"")</f>
        <v>Latis</v>
      </c>
    </row>
    <row r="4" spans="1:16" ht="15" customHeight="1">
      <c r="A4" s="110"/>
      <c r="B4" s="110" t="str">
        <f>IFERROR(VLOOKUP(D4,DB!A:K,11,0),"")</f>
        <v/>
      </c>
      <c r="C4" s="90"/>
      <c r="D4" s="88"/>
      <c r="E4" s="91"/>
      <c r="F4" s="92"/>
      <c r="G4" s="93">
        <f t="shared" ca="1" si="0"/>
        <v>45988.345746527775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45988.345746527775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45988.345746527775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45988.345746527775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45988.345746527775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45988.345746527775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45988.345746527775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45988.345746527775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45988.345746527775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45988.345746527775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45988.345746527775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45988.345746527775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45988.345746527775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45988.345746527775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45988.345746527775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45988.345746527775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45988.345746527775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45988.345746527775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45988.345746527775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45988.345746527775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45988.345746527775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45988.345746527775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45988.345746527775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45988.345746527775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45988.345746527775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45988.345746527775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45988.345746527775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45988.345746527775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45988.345746527775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45988.345746527775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45988.345746527775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45988.345746527775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45988.345746527775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45988.345746527775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45988.345746527775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45988.345746527775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45988.345746527775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45988.345746527775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45988.345746527775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45988.345746527775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45988.345746527775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45988.345746527775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45988.345746527775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45988.345746527775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45988.345746527775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45988.345746527775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45988.345746527775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45988.345746527775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45988.345746527775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45988.345746527775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45988.345746527775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45988.345746527775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45988.345746527775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45988.345746527775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45988.345746527775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45988.345746527775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45988.345746527775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45988.345746527775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45988.345746527775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45988.345746527775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45988.345746527775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45988.345746527775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45988.345746527775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45988.345746527775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45988.345746527775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45988.345746527775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45988.345746527775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45988.345746527775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45988.345746527775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45988.345746527775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45988.345746527775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45988.345746527775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45988.345746527775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45988.345746527775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45988.345746527775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45988.345746527775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45988.345746527775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45988.345746527775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45988.345746527775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45988.345746527775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45988.345746527775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45988.345746527775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45988.345746527775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45988.345746527775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45988.345746527775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45988.345746527775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45988.345746527775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45988.345746527775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45988.345746527775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45988.345746527775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45988.345746527775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45988.345746527775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45988.345746527775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45988.345746527775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45988.345746527775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45988.345746527775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45988.345746527775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45988.345746527775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45988.345746527775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45988.345746527775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45988.345746527775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45988.345746527775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45988.345746527775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45988.345746527775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45988.345746527775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45988.345746527775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45988.345746527775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45988.345746527775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45988.345746527775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45988.345746527775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45988.345746527775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45988.345746527775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45988.345746527775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45988.345746527775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45988.345746527775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45988.345746527775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45988.345746527775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45988.345746527775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45988.345746527775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45988.345746527775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45988.345746527775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45988.345746527775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45988.345746527775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45988.345746527775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45988.345746527775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45988.345746527775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45988.345746527775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45988.345746527775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45988.345746527775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45988.345746527775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45988.345746527775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45988.345746527775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45988.345746527775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45988.345746527775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45988.345746527775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45988.345746527775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45988.345746527775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45988.345746527775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45988.345746527775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45988.345746527775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45988.345746527775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45988.345746527775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45988.345746527775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45988.345746527775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45988.345746527775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45988.345746527775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45988.345746527775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45988.345746527775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45988.345746527775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45988.345746527775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45988.345746527775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45988.345746527775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45988.345746527775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45988.345746527775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45988.345746527775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45988.345746527775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45988.345746527775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45988.345746527775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45988.345746527775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45988.345746527775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45988.345746527775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45988.345746527775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45988.345746527775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45988.345746527775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45988.345746527775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45988.345746527775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45988.345746527775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45988.345746527775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45988.345746527775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45988.345746527775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45988.345746527775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45988.345746527775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45988.345746527775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45988.345746527775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45988.345746527775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45988.345746527775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45988.345746527775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45988.345746527775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45988.345746527775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45988.345746527775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45988.345746527775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45988.345746527775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45988.345746527775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45988.345746527775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45988.345746527775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45988.345746527775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45988.345746527775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45988.345746527775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45988.345746527775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45988.345746527775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45988.345746527775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45988.345746527775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45988.345746527775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45988.345746527775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45988.345746527775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45988.345746527775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45988.345746527775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45988.345746527775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45988.345746527775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45988.345746527775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45988.345746527775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45988.345746527775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45988.345746527775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45988.345746527775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45988.345746527775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45988.345746527775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45988.345746527775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45988.345746527775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45988.345746527775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45988.345746527775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45988.345746527775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45988.345746527775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45988.345746527775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45988.345746527775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45988.345746527775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45988.345746527775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45988.345746527775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45988.345746527775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45988.345746527775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45988.345746527775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45988.345746527775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45988.345746527775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45988.345746527775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45988.345746527775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45988.345746527775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45988.345746527775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45988.345746527775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45988.345746527775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45988.345746527775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45988.345746527775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45988.345746527775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45988.345746527775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45988.345746527775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45988.345746527775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45988.345746527775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45988.345746527775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45988.345746527775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45988.345746527775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45988.345746527775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45988.345746527775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45988.345746527775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45988.345746527775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45988.345746527775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45988.345746527775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45988.345746527775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45988.345746527775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45988.345746527775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45988.345746527775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45988.345746527775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45988.345746527775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45988.345746527775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45988.345746527775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45988.345746527775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45988.345746527775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45988.345746527775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45988.345746527775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45988.345746527775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45988.345746527775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45988.345746527775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45988.345746527775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45988.345746527775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45988.345746527775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45988.345746527775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45988.345746527775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45988.345746527775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45988.345746527775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45988.345746527775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45988.345746527775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45988.345746527775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45988.345746527775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45988.345746527775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45988.345746527775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45988.345746527775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45988.345746527775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45988.345746527775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45988.345746527775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45988.345746527775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45988.345746527775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45988.345746527775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45988.345746527775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45988.345746527775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45988.345746527775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45988.345746527775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45988.345746527775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45988.345746527775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45988.345746527775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45988.345746527775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45988.345746527775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45988.345746527775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45988.345746527775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45988.345746527775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45988.345746527775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45988.345746527775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45988.345746527775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45988.345746527775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45988.345746527775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45988.345746527775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45988.345746527775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45988.345746527775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45988.345746527775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45988.345746527775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45988.345746527775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45988.345746527775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45988.345746527775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45988.345746527775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45988.345746527775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45988.345746527775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45988.345746527775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45988.345746527775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45988.345746527775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45988.345746527775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45988.345746527775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45988.345746527775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45988.345746527775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45988.345746527775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45988.345746527775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45988.345746527775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45988.345746527775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45988.345746527775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45988.345746527775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45988.345746527775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45988.345746527775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45988.345746527775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45988.345746527775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45988.345746527775</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96.51368634258688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39102</v>
      </c>
      <c r="F3" s="38">
        <v>45926.188877314817</v>
      </c>
      <c r="G3" s="105">
        <f t="shared" ref="G3" ca="1" si="0">IFERROR(NOW()-F3,"")</f>
        <v>62.156869212958554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39102</v>
      </c>
      <c r="F4" s="107">
        <v>45948.661111111112</v>
      </c>
      <c r="G4" s="108">
        <f t="shared" ref="G4" ca="1" si="1">IFERROR(NOW()-F4,"")</f>
        <v>39.684635416662786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6.972447916661622</v>
      </c>
      <c r="H5" s="119">
        <v>45981.360798611109</v>
      </c>
      <c r="I5" s="106" t="str">
        <f>IFERROR(VLOOKUP(D5,DB!A:F,6,0),"")</f>
        <v>SCECO</v>
      </c>
      <c r="J5" s="106" t="str">
        <f>IFERROR(VLOOKUP(D5,DB!A:G,7,0),"")</f>
        <v>Dead</v>
      </c>
      <c r="K5" s="106" t="s">
        <v>39126</v>
      </c>
      <c r="L5" s="106" t="str">
        <f>IFERROR(VLOOKUP(D5,DB!A:I,9,0),"")</f>
        <v>Latis</v>
      </c>
    </row>
    <row r="6" spans="1:13" s="39" customFormat="1">
      <c r="A6" s="37" t="s">
        <v>39127</v>
      </c>
      <c r="B6" s="37" t="str">
        <f>IFERROR(VLOOKUP(D6,DB!A:K,11,0),"")</f>
        <v>R5</v>
      </c>
      <c r="C6" s="37">
        <v>3</v>
      </c>
      <c r="D6" s="106" t="s">
        <v>36642</v>
      </c>
      <c r="E6" s="37" t="s">
        <v>39021</v>
      </c>
      <c r="F6" s="148">
        <v>45988.313993055555</v>
      </c>
      <c r="G6" s="108">
        <f ca="1">IFERROR(NOW()-F6,"")</f>
        <v>3.1753472219861578E-2</v>
      </c>
      <c r="H6" s="38">
        <v>45988.301134259258</v>
      </c>
      <c r="I6" s="37" t="str">
        <f>IFERROR(VLOOKUP(D6,DB!A:F,6,0),"")</f>
        <v>Generator-SG</v>
      </c>
      <c r="J6" s="37" t="str">
        <f>IFERROR(VLOOKUP(D6,DB!A:G,7,0),"")</f>
        <v>In progress</v>
      </c>
      <c r="K6" s="37" t="s">
        <v>39128</v>
      </c>
      <c r="L6" s="37" t="str">
        <f>IFERROR(VLOOKUP(D6,DB!A:I,9,0),"")</f>
        <v>Latis</v>
      </c>
    </row>
    <row r="7" spans="1:13" s="39" customFormat="1">
      <c r="A7" s="37"/>
      <c r="B7" s="37" t="str">
        <f>IFERROR(VLOOKUP(D7,DB!A:K,11,0),"")</f>
        <v/>
      </c>
      <c r="C7" s="37"/>
      <c r="D7" s="37"/>
      <c r="E7" s="37"/>
      <c r="F7" s="148"/>
      <c r="G7" s="108">
        <f ca="1">IFERROR(NOW()-F7,"")</f>
        <v>45988.345746527775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45988.345746527775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45988.345746527775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45988.345746527775</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45988.345746527775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45988.345746527775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45988.345746527775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45988.345746527775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45988.345746527775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45988.345746527775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45988.345746527775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45988.345746527775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45988.345746527775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45988.345746527775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45988.345746527775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45988.345746527775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45988.345746527775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45988.345746527775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45988.345746527775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45988.345746527775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45988.345746527775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45988.345746527775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45988.345746527775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45988.345746527775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45988.345746527775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45988.345746527775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45988.345746527775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45988.345746527775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45988.345746527775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45988.345746527775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45988.345746527775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45988.345746527775</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4" sqref="K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39129</v>
      </c>
      <c r="B2" s="124" t="str">
        <f>IFERROR(VLOOKUP(D2,DB!A:K,11,0),"")</f>
        <v>R6</v>
      </c>
      <c r="C2" s="125">
        <v>1</v>
      </c>
      <c r="D2" s="124" t="s">
        <v>35266</v>
      </c>
      <c r="E2" s="106" t="s">
        <v>39021</v>
      </c>
      <c r="F2" s="72">
        <v>45988.062847222223</v>
      </c>
      <c r="G2" s="72">
        <f ca="1">IFERROR(NOW()-F2,"-")</f>
        <v>0.28289930555183673</v>
      </c>
      <c r="H2" s="72">
        <v>45988.062800925924</v>
      </c>
      <c r="I2" s="124" t="str">
        <f>IFERROR(VLOOKUP(D2,DB!A:F,6,0),"")</f>
        <v>Generator-SG</v>
      </c>
      <c r="J2" s="124" t="str">
        <f>IFERROR(VLOOKUP(D2,DB!A:G,7,0),"")</f>
        <v>Dead</v>
      </c>
      <c r="K2" s="127" t="s">
        <v>39130</v>
      </c>
      <c r="L2" s="128" t="str">
        <f>IFERROR(VLOOKUP(D2,DB!A:I,9,0),"")</f>
        <v>Latis</v>
      </c>
    </row>
    <row r="3" spans="1:16382" ht="31.5" customHeight="1">
      <c r="A3" s="125" t="s">
        <v>39131</v>
      </c>
      <c r="B3" s="124" t="str">
        <f>IFERROR(VLOOKUP(D3,DB!A:K,11,0),"")</f>
        <v>R6</v>
      </c>
      <c r="C3" s="125">
        <v>1</v>
      </c>
      <c r="D3" s="124" t="s">
        <v>28335</v>
      </c>
      <c r="E3" s="106" t="s">
        <v>39021</v>
      </c>
      <c r="F3"/>
      <c r="G3" s="72">
        <f ca="1">IFERROR(NOW()-F3,"-")</f>
        <v>45988.345746527775</v>
      </c>
      <c r="H3" s="72">
        <v>45988.333796296298</v>
      </c>
      <c r="I3" s="124" t="str">
        <f>IFERROR(VLOOKUP(D3,DB!A:F,6,0),"")</f>
        <v>SCECO</v>
      </c>
      <c r="J3" s="124" t="str">
        <f>IFERROR(VLOOKUP(D3,DB!A:G,7,0),"")</f>
        <v>Dead</v>
      </c>
      <c r="K3" s="127" t="s">
        <v>39132</v>
      </c>
      <c r="L3" s="128" t="str">
        <f>IFERROR(VLOOKUP(D3,DB!A:I,9,0),"")</f>
        <v>Latis</v>
      </c>
    </row>
    <row r="4" spans="1:16382" ht="31.5" customHeight="1">
      <c r="A4"/>
      <c r="B4" s="124" t="str">
        <f>IFERROR(VLOOKUP(D4,DB!A:K,11,0),"")</f>
        <v/>
      </c>
      <c r="C4" s="125"/>
      <c r="D4" s="124"/>
      <c r="E4" s="106"/>
      <c r="F4"/>
      <c r="G4" s="72">
        <f ca="1">IFERROR(NOW()-F4,"-")</f>
        <v>45988.345746527775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45988.345746527775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45988.345746527775</v>
      </c>
      <c r="H6" s="126"/>
      <c r="I6" s="124" t="str">
        <f>IFERROR(VLOOKUP(D6,DB!A:F,6,0),"")</f>
        <v/>
      </c>
      <c r="J6" s="124" t="str">
        <f>IFERROR(VLOOKUP(D6,DB!A:G,7,0),"")</f>
        <v/>
      </c>
      <c r="K6" s="127" t="s">
        <v>39133</v>
      </c>
      <c r="L6" s="128" t="str">
        <f>IFERROR(VLOOKUP(D6,DB!A:I,9,0),"")</f>
        <v/>
      </c>
    </row>
    <row r="7" spans="1:16382" ht="31.5" customHeight="1">
      <c r="A7" s="123"/>
      <c r="B7" s="124" t="str">
        <f>IFERROR(VLOOKUP(D7,DB!A:K,11,0),"")</f>
        <v/>
      </c>
      <c r="C7" s="125"/>
      <c r="D7" s="124"/>
      <c r="E7" s="106"/>
      <c r="F7" s="126"/>
      <c r="G7" s="72">
        <f ca="1">IFERROR(NOW()-F7,"-")</f>
        <v>45988.345746527775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45988.345746527775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45988.345746527775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45988.345746527775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45988.345746527775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45988.345746527775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45988.345746527775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45988.345746527775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45988.345746527775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45988.345746527775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45988.345746527775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45988.345746527775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45988.345746527775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45988.345746527775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45988.345746527775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45988.345746527775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45988.345746527775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45988.345746527775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45988.345746527775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45988.345746527775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45988.345746527775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45988.345746527775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45988.345746527775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45988.345746527775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45988.345746527775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45988.345746527775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45988.345746527775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45988.345746527775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45988.345746527775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45988.345746527775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45988.345746527775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45988.345746527775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45988.345746527775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