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56" documentId="120_S{2AC9BD13-BADA-5192-A53E-5A8FF88502F6}" xr6:coauthVersionLast="47" xr6:coauthVersionMax="47" xr10:uidLastSave="{03681CE0-2931-4DC9-87AD-A05B06611C4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<sst xmlns="http://schemas.openxmlformats.org/spreadsheetml/2006/main" count="180286" uniqueCount="39128">
  <si>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</si>
  <si>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</si>
  <si>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</si>
  <si>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</si>
  <si>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</si>
  <si>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</si>
  <si>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</si>
  <si>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</si>
  <si>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</si>
  <si>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</si>
  <si>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</si>
  <si>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</si>
  <si>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</si>
  <si>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</si>
  <si>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</si>
  <si>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</si>
  <si>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</si>
  <si>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</si>
  <si>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</si>
  <si>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</si>
  <si>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</si>
  <si>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</si>
  <si>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</si>
  <si>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</si>
  <si>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</si>
  <si>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</si>
  <si>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</si>
  <si>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</si>
  <si>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</si>
  <si>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</si>
  <si>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</si>
  <si>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</si>
  <si>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</si>
  <si>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</si>
  <si>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</si>
  <si>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</si>
  <si>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</si>
  <si>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</si>
  <si>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</si>
  <si>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</si>
  <si>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</si>
  <si>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</si>
  <si>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</si>
  <si>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</si>
  <si>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</si>
  <si>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</si>
  <si>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</si>
  <si>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</si>
  <si>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</si>
  <si>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</si>
  <si>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</si>
  <si>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</si>
  <si>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</si>
  <si>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</si>
  <si>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</si>
  <si>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</si>
  <si>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</si>
  <si>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</si>
  <si>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</si>
  <si>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</si>
  <si>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</si>
  <si>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</si>
  <si>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</si>
  <si>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</si>
  <si>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</si>
  <si>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</si>
  <si>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</si>
  <si>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</si>
  <si>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</si>
  <si>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</si>
  <si>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</si>
  <si>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</si>
  <si>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</si>
  <si>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</si>
  <si>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</si>
  <si>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</si>
  <si>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</si>
  <si>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</si>
  <si>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</si>
  <si>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</si>
  <si>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</si>
  <si>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</si>
  <si>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</si>
  <si>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</si>
  <si>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</si>
  <si>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</si>
  <si>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</si>
  <si>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</si>
  <si>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</si>
  <si>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</si>
  <si>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</si>
  <si>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</si>
  <si>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</si>
  <si>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</si>
  <si>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</si>
  <si>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</si>
  <si>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</si>
  <si>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</si>
  <si>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</si>
  <si>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</si>
  <si>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</si>
  <si>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</si>
  <si>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</si>
  <si>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</si>
  <si>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</si>
  <si>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</si>
  <si>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</si>
  <si>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</si>
  <si>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</si>
  <si>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</si>
  <si>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</si>
  <si>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</si>
  <si>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</si>
  <si>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</si>
  <si>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</si>
  <si>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</si>
  <si>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</si>
  <si>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</si>
  <si>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</si>
  <si>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</si>
  <si>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</si>
  <si>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</si>
  <si>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</si>
  <si>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</si>
  <si>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</si>
  <si>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</si>
  <si>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</si>
  <si>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</si>
  <si>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</si>
  <si>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</si>
  <si>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</si>
  <si>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</si>
  <si>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</si>
  <si>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</si>
  <si>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</si>
  <si>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</si>
  <si>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</si>
  <si>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</si>
  <si>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</si>
  <si>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</si>
  <si>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</si>
  <si>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</si>
  <si>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</si>
  <si>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</si>
  <si>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</si>
  <si>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</si>
  <si>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</si>
  <si>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</si>
  <si>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</si>
  <si>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</si>
  <si>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</si>
  <si>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</si>
  <si>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</si>
  <si>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</si>
  <si>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</si>
  <si>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</si>
  <si>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</si>
  <si>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</si>
  <si>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</si>
  <si>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</si>
  <si>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</si>
  <si>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</si>
  <si>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</si>
  <si>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</si>
  <si>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</si>
  <si>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</si>
  <si>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</si>
  <si>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</si>
  <si>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</si>
  <si>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</si>
  <si>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</si>
  <si>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</si>
  <si>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</si>
  <si>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</si>
  <si>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</si>
  <si>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</si>
  <si>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</si>
  <si>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</si>
  <si>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</si>
  <si>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</si>
  <si>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</si>
  <si>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</si>
  <si>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</si>
  <si>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</si>
  <si>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</si>
  <si>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</si>
  <si>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</si>
  <si>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</si>
  <si>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</si>
  <si>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</si>
  <si>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</si>
  <si>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</si>
  <si>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</si>
  <si>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</si>
  <si>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</si>
  <si>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</si>
  <si>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</si>
  <si>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</si>
  <si>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</si>
  <si>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</si>
  <si>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</si>
  <si>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</si>
  <si>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</si>
  <si>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</si>
  <si>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</si>
  <si>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</si>
  <si>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</si>
  <si>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</si>
  <si>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</si>
  <si>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</si>
  <si>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</si>
  <si>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</si>
  <si>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</si>
  <si>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</si>
  <si>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</si>
  <si>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</si>
  <si>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</si>
  <si>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</si>
  <si>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</si>
  <si>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</si>
  <si>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</si>
  <si>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</si>
  <si>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</si>
  <si>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</si>
  <si>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</si>
  <si>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</si>
  <si>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</si>
  <si>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</si>
  <si>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</si>
  <si>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</si>
  <si>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</si>
  <si>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</si>
  <si>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</si>
  <si>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</si>
  <si>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</si>
  <si>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</si>
  <si>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</si>
  <si>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</si>
  <si>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</si>
  <si>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</si>
  <si>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</si>
  <si>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</si>
  <si>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</si>
  <si>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</si>
  <si>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</si>
  <si>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</si>
  <si>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</si>
  <si>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</si>
  <si>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</si>
  <si>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</si>
  <si>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</si>
  <si>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</si>
  <si>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</si>
  <si>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</si>
  <si>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</si>
  <si>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</si>
  <si>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</si>
  <si>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</si>
  <si>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</si>
  <si>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</si>
  <si>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</si>
  <si>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</si>
  <si>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</si>
  <si>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</si>
  <si>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</si>
  <si>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</si>
  <si>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</si>
  <si>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</si>
  <si>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</si>
  <si>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</si>
  <si>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</si>
  <si>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</si>
  <si>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</si>
  <si>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</si>
  <si>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</si>
  <si>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</si>
  <si>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</si>
  <si>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</si>
  <si>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</si>
  <si>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</si>
  <si>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</si>
  <si>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</si>
  <si>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</si>
  <si>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</si>
  <si>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</si>
  <si>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</si>
  <si>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</si>
  <si>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</si>
  <si>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</si>
  <si>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</si>
  <si>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</si>
  <si>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</si>
  <si>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</si>
  <si>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</si>
  <si>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</si>
  <si>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</si>
  <si>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</si>
  <si>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</si>
  <si>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</si>
  <si>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</si>
  <si>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</si>
  <si>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</si>
  <si>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</si>
  <si>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</si>
  <si>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</si>
  <si>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</si>
  <si>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</si>
  <si>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</si>
  <si>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</si>
  <si>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</si>
  <si>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</si>
  <si>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</si>
  <si>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</si>
  <si>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</si>
  <si>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</si>
  <si>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</si>
  <si>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</si>
  <si>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</si>
  <si>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</si>
  <si>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</si>
  <si>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</si>
  <si>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</si>
  <si>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</si>
  <si>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</si>
  <si>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</si>
  <si>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</si>
  <si>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</si>
  <si>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</si>
  <si>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</si>
  <si>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</si>
  <si>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</si>
  <si>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</si>
  <si>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</si>
  <si>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</si>
  <si>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</si>
  <si>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</si>
  <si>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</si>
  <si>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</si>
  <si>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</si>
  <si>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</si>
  <si>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</si>
  <si>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</si>
  <si>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</si>
  <si>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</si>
  <si>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</si>
  <si>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</si>
  <si>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</si>
  <si>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</si>
  <si>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</si>
  <si>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</si>
  <si>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</si>
  <si>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</si>
  <si>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</si>
  <si>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</si>
  <si>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</si>
  <si>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</si>
  <si>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</si>
  <si>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</si>
  <si>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</si>
  <si>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</si>
  <si>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</si>
  <si>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</si>
  <si>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</si>
  <si>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</si>
  <si>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</si>
  <si>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</si>
  <si>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</si>
  <si>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</si>
  <si>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</si>
  <si>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</si>
  <si>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</si>
  <si>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</si>
  <si>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</si>
  <si>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</si>
  <si>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</si>
  <si>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</si>
  <si>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</si>
  <si>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</si>
  <si>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</si>
  <si>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</si>
  <si>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</si>
  <si>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</si>
  <si>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</si>
  <si>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</si>
  <si>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</si>
  <si>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</si>
  <si>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</si>
  <si>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</si>
  <si>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</si>
  <si>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</si>
  <si>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</si>
  <si>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</si>
  <si>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</si>
  <si>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</si>
  <si>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</si>
  <si>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</si>
  <si>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</si>
  <si>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</si>
  <si>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</si>
  <si>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</si>
  <si>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</si>
  <si>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</si>
  <si>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</si>
  <si>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</si>
  <si>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</si>
  <si>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</si>
  <si>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</si>
  <si>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</si>
  <si>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</si>
  <si>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</si>
  <si>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</si>
  <si>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</si>
  <si>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</si>
  <si>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</si>
  <si>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</si>
  <si>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</si>
  <si>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</si>
  <si>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</si>
  <si>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</si>
  <si>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</si>
  <si>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</si>
  <si>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</si>
  <si>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</si>
  <si>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</si>
  <si>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</si>
  <si>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</si>
  <si>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</si>
  <si>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</si>
  <si>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</si>
  <si>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</si>
  <si>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</si>
  <si>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</si>
  <si>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</si>
  <si>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</si>
  <si>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</si>
  <si>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</si>
  <si>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</si>
  <si>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</si>
  <si>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</si>
  <si>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</si>
  <si>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</si>
  <si>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</si>
  <si>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</si>
  <si>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</si>
  <si>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</si>
  <si>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</si>
  <si>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</si>
  <si>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</si>
  <si>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</si>
  <si>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</si>
  <si>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</si>
  <si>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</si>
  <si>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</si>
  <si>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</si>
  <si>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</si>
  <si>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</si>
  <si>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</si>
  <si>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</si>
  <si>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</si>
  <si>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</si>
  <si>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</si>
  <si>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</si>
  <si>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</si>
  <si>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</si>
  <si>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</si>
  <si>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</si>
  <si>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</si>
  <si>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</si>
  <si>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</si>
  <si>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</si>
  <si>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</si>
  <si>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</si>
  <si>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</si>
  <si>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</si>
  <si>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</si>
  <si>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</si>
  <si>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</si>
  <si>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</si>
  <si>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</si>
  <si>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</si>
  <si>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</si>
  <si>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</si>
  <si>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</si>
  <si>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</si>
  <si>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</si>
  <si>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</si>
  <si>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</si>
  <si>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</si>
  <si>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</si>
  <si>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</si>
  <si>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</si>
  <si>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</si>
  <si>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</si>
  <si>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</si>
  <si>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</si>
  <si>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</si>
  <si>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</si>
  <si>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</si>
  <si>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</si>
  <si>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</si>
  <si>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</si>
  <si>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</si>
  <si>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</si>
  <si>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</si>
  <si>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</si>
  <si>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</si>
  <si>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</si>
  <si>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</si>
  <si>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</si>
  <si>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</si>
  <si>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</si>
  <si>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</si>
  <si>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</si>
  <si>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</si>
  <si>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</si>
  <si>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</si>
  <si>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</si>
  <si>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</si>
  <si>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</si>
  <si>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</si>
  <si>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</si>
  <si>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</si>
  <si>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</si>
  <si>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</si>
  <si>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</si>
  <si>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</si>
  <si>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</si>
  <si>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</si>
  <si>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</si>
  <si>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</si>
  <si>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</si>
  <si>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</si>
  <si>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</si>
  <si>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</si>
  <si>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</si>
  <si>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</si>
  <si>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</si>
  <si>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</si>
  <si>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</si>
  <si>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</si>
  <si>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</si>
  <si>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</si>
  <si>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</si>
  <si>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</si>
  <si>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</si>
  <si>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</si>
  <si>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</si>
  <si>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</si>
  <si>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</si>
  <si>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</si>
  <si>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</si>
  <si>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</si>
  <si>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</si>
  <si>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</si>
  <si>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</si>
  <si>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</si>
  <si>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</si>
  <si>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</si>
  <si>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</si>
  <si>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</si>
  <si>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</si>
  <si>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</si>
  <si>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</si>
  <si>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</si>
  <si>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</si>
  <si>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</si>
  <si>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</si>
  <si>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</si>
  <si>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</si>
  <si>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</si>
  <si>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</si>
  <si>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</si>
  <si>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</si>
  <si>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</si>
  <si>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</si>
  <si>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</si>
  <si>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</si>
  <si>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</si>
  <si>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</si>
  <si>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</si>
  <si>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</si>
  <si>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</si>
  <si>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</si>
  <si>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</si>
  <si>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</si>
  <si>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</si>
  <si>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</si>
  <si>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</si>
  <si>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</si>
  <si>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</si>
  <si>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</si>
  <si>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</si>
  <si>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</si>
  <si>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</si>
  <si>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</si>
  <si>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</si>
  <si>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</si>
  <si>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</si>
  <si>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</si>
  <si>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</si>
  <si>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</si>
  <si>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</si>
  <si>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</si>
  <si>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</si>
  <si>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</si>
  <si>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</si>
  <si>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</si>
  <si>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</si>
  <si>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</si>
  <si>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</si>
  <si>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</si>
  <si>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</si>
  <si>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</si>
  <si>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</si>
  <si>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</si>
  <si>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</si>
  <si>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</si>
  <si>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</si>
  <si>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</si>
  <si>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</si>
  <si>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</si>
  <si>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</si>
  <si>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</si>
  <si>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</si>
  <si>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</si>
  <si>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</si>
  <si>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</si>
  <si>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</si>
  <si>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</si>
  <si>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</si>
  <si>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</si>
  <si>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</si>
  <si>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</si>
  <si>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</si>
  <si>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</si>
  <si>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</si>
  <si>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</si>
  <si>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</si>
  <si>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</si>
  <si>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</si>
  <si>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</si>
  <si>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</si>
  <si>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</si>
  <si>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</si>
  <si>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</si>
  <si>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</si>
  <si>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</si>
  <si>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</si>
  <si>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</si>
  <si>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</si>
  <si>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</si>
  <si>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</si>
  <si>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</si>
  <si>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</si>
  <si>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</si>
  <si>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</si>
  <si>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</si>
  <si>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</si>
  <si>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</si>
  <si>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</si>
  <si>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</si>
  <si>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</si>
  <si>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</si>
  <si>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</si>
  <si>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</si>
  <si>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</si>
  <si>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</si>
  <si>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</si>
  <si>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</si>
  <si>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</si>
  <si>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</si>
  <si>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</si>
  <si>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</si>
  <si>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</si>
  <si>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</si>
  <si>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</si>
  <si>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</si>
  <si>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</si>
  <si>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</si>
  <si>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</si>
  <si>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</si>
  <si>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</si>
  <si>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</si>
  <si>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</si>
  <si>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</si>
  <si>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</si>
  <si>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</si>
  <si>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</si>
  <si>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</si>
  <si>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</si>
  <si>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</si>
  <si>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</si>
  <si>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</si>
  <si>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</si>
  <si>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</si>
  <si>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</si>
  <si>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</si>
  <si>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</si>
  <si>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</si>
  <si>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</si>
  <si>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</si>
  <si>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</si>
  <si>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</si>
  <si>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</si>
  <si>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</si>
  <si>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</si>
  <si>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</si>
  <si>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</si>
  <si>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</si>
  <si>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</si>
  <si>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</si>
  <si>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</si>
  <si>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</si>
  <si>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</si>
  <si>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</si>
  <si>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</si>
  <si>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</si>
  <si>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</si>
  <si>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</si>
  <si>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</si>
  <si>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</si>
  <si>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</si>
  <si>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</si>
  <si>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</si>
  <si>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</si>
  <si>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</si>
  <si>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</si>
  <si>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</si>
  <si>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</si>
  <si>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</si>
  <si>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</si>
  <si>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</si>
  <si>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</si>
  <si>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</si>
  <si>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</si>
  <si>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</si>
  <si>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</si>
  <si>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</si>
  <si>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</si>
  <si>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</si>
  <si>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</si>
  <si>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</si>
  <si>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</si>
  <si>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</si>
  <si>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</si>
  <si>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</si>
  <si>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</si>
  <si>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</si>
  <si>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</si>
  <si>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</si>
  <si>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</si>
  <si>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</si>
  <si>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</si>
  <si>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</si>
  <si>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</si>
  <si>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</si>
  <si>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</si>
  <si>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</si>
  <si>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</si>
  <si>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</si>
  <si>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</si>
  <si>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</si>
  <si>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</si>
  <si>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</si>
  <si>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</si>
  <si>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</si>
  <si>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</si>
  <si>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</si>
  <si>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</si>
  <si>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</si>
  <si>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</si>
  <si>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</si>
  <si>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</si>
  <si>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</si>
  <si>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</si>
  <si>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</si>
  <si>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</si>
  <si>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</si>
  <si>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</si>
  <si>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</si>
  <si>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</si>
  <si>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</si>
  <si>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</si>
  <si>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</si>
  <si>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</si>
  <si>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</si>
  <si>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</si>
  <si>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</si>
  <si>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</si>
  <si>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</si>
  <si>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</si>
  <si>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</si>
  <si>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</si>
  <si>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</si>
  <si>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</si>
  <si>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</si>
  <si>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</si>
  <si>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</si>
  <si>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</si>
  <si>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</si>
  <si>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</si>
  <si>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</si>
  <si>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</si>
  <si>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</si>
  <si>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</si>
  <si>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</si>
  <si>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</si>
  <si>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</si>
  <si>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</si>
  <si>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</si>
  <si>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</si>
  <si>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</si>
  <si>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</si>
  <si>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</si>
  <si>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</si>
  <si>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</si>
  <si>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</si>
  <si>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</si>
  <si>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</si>
  <si>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</si>
  <si>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</si>
  <si>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</si>
  <si>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</si>
  <si>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</si>
  <si>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</si>
  <si>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</si>
  <si>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</si>
  <si>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</si>
  <si>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</si>
  <si>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</si>
  <si>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</si>
  <si>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</si>
  <si>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</si>
  <si>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</si>
  <si>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</si>
  <si>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</si>
  <si>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</si>
  <si>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</si>
  <si>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</si>
  <si>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</si>
  <si>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</si>
  <si>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</si>
  <si>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</si>
  <si>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</si>
  <si>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</si>
  <si>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</si>
  <si>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</si>
  <si>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</si>
  <si>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</si>
  <si>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</si>
  <si>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</si>
  <si>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</si>
  <si>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</si>
  <si>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</si>
  <si>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</si>
  <si>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</si>
  <si>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</si>
  <si>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</si>
  <si>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</si>
  <si>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</si>
  <si>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</si>
  <si>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</si>
  <si>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</si>
  <si>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</si>
  <si>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</si>
  <si>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</si>
  <si>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</si>
  <si>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</si>
  <si>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</si>
  <si>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</si>
  <si>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</si>
  <si>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</si>
  <si>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</si>
  <si>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</si>
  <si>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</si>
  <si>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</si>
  <si>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</si>
  <si>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</si>
  <si>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</si>
  <si>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</si>
  <si>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</si>
  <si>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</si>
  <si>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</si>
  <si>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</si>
  <si>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</si>
  <si>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</si>
  <si>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</si>
  <si>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</si>
  <si>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</si>
  <si>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</si>
  <si>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</si>
  <si>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</si>
  <si>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</si>
  <si>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</si>
  <si>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</si>
  <si>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</si>
  <si>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</si>
  <si>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</si>
  <si>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</si>
  <si>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</si>
  <si>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</si>
  <si>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</si>
  <si>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</si>
  <si>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</si>
  <si>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</si>
  <si>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</si>
  <si>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</si>
  <si>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</si>
  <si>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</si>
  <si>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</si>
  <si>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</si>
  <si>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</si>
  <si>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</si>
  <si>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</si>
  <si>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</si>
  <si>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</si>
  <si>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</si>
  <si>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</si>
  <si>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</si>
  <si>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</si>
  <si>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</si>
  <si>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</si>
  <si>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</si>
  <si>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</si>
  <si>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</si>
  <si>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</si>
  <si>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</si>
  <si>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</si>
  <si>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</si>
  <si>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</si>
  <si>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</si>
  <si>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</si>
  <si>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</si>
  <si>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</si>
  <si>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</si>
  <si>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</si>
  <si>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</si>
  <si>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</si>
  <si>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</si>
  <si>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</si>
  <si>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</si>
  <si>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</si>
  <si>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</si>
  <si>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</si>
  <si>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</si>
  <si>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</si>
  <si>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</si>
  <si>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</si>
  <si>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</si>
  <si>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</si>
  <si>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</si>
  <si>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</si>
  <si>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</si>
  <si>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</si>
  <si>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</si>
  <si>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</si>
  <si>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</si>
  <si>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</si>
  <si>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</si>
  <si>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</si>
  <si>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</si>
  <si>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</si>
  <si>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</si>
  <si>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</si>
  <si>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</si>
  <si>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</si>
  <si>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</si>
  <si>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</si>
  <si>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</si>
  <si>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</si>
  <si>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</si>
  <si>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</si>
  <si>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</si>
  <si>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</si>
  <si>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</si>
  <si>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</si>
  <si>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</si>
  <si>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</si>
  <si>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</si>
  <si>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</si>
  <si>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</si>
  <si>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</si>
  <si>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</si>
  <si>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</si>
  <si>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</si>
  <si>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</si>
  <si>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</si>
  <si>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</si>
  <si>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</si>
  <si>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</si>
  <si>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</si>
  <si>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</si>
  <si>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</si>
  <si>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</si>
  <si>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</si>
  <si>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</si>
  <si>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</si>
  <si>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</si>
  <si>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</si>
  <si>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</si>
  <si>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</si>
  <si>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</si>
  <si>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</si>
  <si>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</si>
  <si>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</si>
  <si>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</si>
  <si>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</si>
  <si>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</si>
  <si>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</si>
  <si>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</si>
  <si>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</si>
  <si>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</si>
  <si>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</si>
  <si>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</si>
  <si>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</si>
  <si>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</si>
  <si>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</si>
  <si>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</si>
  <si>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</si>
  <si>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</si>
  <si>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</si>
  <si>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</si>
  <si>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</si>
  <si>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</si>
  <si>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</si>
  <si>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</si>
  <si>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</si>
  <si>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</si>
  <si>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</si>
  <si>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</si>
  <si>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</si>
  <si>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</si>
  <si>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</si>
  <si>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</si>
  <si>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</si>
  <si>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</si>
  <si>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</si>
  <si>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</si>
  <si>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</si>
  <si>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</si>
  <si>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</si>
  <si>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</si>
  <si>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</si>
  <si>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</si>
  <si>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</si>
  <si>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</si>
  <si>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</si>
  <si>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</si>
  <si>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</si>
  <si>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</si>
  <si>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</si>
  <si>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</si>
  <si>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</si>
  <si>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</si>
  <si>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</si>
  <si>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</si>
  <si>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</si>
  <si>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</si>
  <si>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</si>
  <si>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</si>
  <si>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</si>
  <si>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</si>
  <si>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</si>
  <si>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</si>
  <si>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</si>
  <si>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</si>
  <si>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</si>
  <si>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</si>
  <si>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</si>
  <si>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</si>
  <si>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</si>
  <si>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</si>
  <si>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</si>
  <si>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</si>
  <si>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</si>
  <si>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</si>
  <si>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</si>
  <si>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</si>
  <si>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</si>
  <si>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</si>
  <si>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</si>
  <si>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</si>
  <si>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</si>
  <si>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</si>
  <si>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</si>
  <si>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</si>
  <si>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</si>
  <si>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</si>
  <si>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</si>
  <si>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</si>
  <si>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</si>
  <si>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</si>
  <si>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</si>
  <si>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</si>
  <si>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</si>
  <si>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</si>
  <si>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</si>
  <si>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</si>
  <si>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</si>
  <si>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</si>
  <si>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</si>
  <si>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</si>
  <si>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</si>
  <si>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</si>
  <si>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</si>
  <si>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</si>
  <si>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</si>
  <si>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</si>
  <si>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</si>
  <si>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</si>
  <si>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</si>
  <si>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</si>
  <si>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</si>
  <si>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</si>
  <si>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</si>
  <si>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</si>
  <si>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</si>
  <si>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</si>
  <si>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</si>
  <si>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</si>
  <si>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</si>
  <si>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</si>
  <si>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</si>
  <si>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</si>
  <si>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</si>
  <si>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</si>
  <si>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</si>
  <si>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</si>
  <si>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</si>
  <si>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</si>
  <si>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</si>
  <si>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</si>
  <si>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</si>
  <si>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</si>
  <si>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</si>
  <si>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</si>
  <si>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</si>
  <si>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</si>
  <si>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</si>
  <si>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</si>
  <si>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</si>
  <si>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</si>
  <si>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</si>
  <si>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</si>
  <si>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</si>
  <si>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</si>
  <si>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</si>
  <si>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</si>
  <si>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</si>
  <si>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</si>
  <si>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</si>
  <si>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</si>
  <si>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</si>
  <si>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</si>
  <si>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</si>
  <si>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</si>
  <si>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</si>
  <si>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</si>
  <si>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</si>
  <si>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</si>
  <si>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</si>
  <si>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</si>
  <si>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</si>
  <si>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</si>
  <si>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</si>
  <si>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</si>
  <si>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</si>
  <si>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</si>
  <si>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</si>
  <si>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</si>
  <si>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</si>
  <si>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</si>
  <si>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</si>
  <si>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</si>
  <si>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</si>
  <si>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</si>
  <si>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</si>
  <si>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</si>
  <si>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</si>
  <si>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</si>
  <si>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</si>
  <si>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</si>
  <si>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</si>
  <si>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</si>
  <si>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</si>
  <si>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</si>
  <si>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</si>
  <si>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</si>
  <si>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</si>
  <si>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</si>
  <si>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</si>
  <si>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</si>
  <si>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</si>
  <si>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</si>
  <si>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</si>
  <si>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</si>
  <si>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</si>
  <si>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</si>
  <si>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</si>
  <si>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</si>
  <si>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</si>
  <si>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</si>
  <si>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</si>
  <si>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</si>
  <si>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</si>
  <si>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</si>
  <si>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</si>
  <si>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</si>
  <si>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</si>
  <si>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</si>
  <si>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</si>
  <si>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</si>
  <si>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</si>
  <si>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</si>
  <si>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</si>
  <si>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</si>
  <si>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</si>
  <si>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</si>
  <si>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</si>
  <si>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</si>
  <si>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</si>
  <si>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</si>
  <si>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</si>
  <si>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</si>
  <si>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</si>
  <si>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</si>
  <si>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</si>
  <si>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</si>
  <si>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</si>
  <si>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</si>
  <si>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</si>
  <si>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</si>
  <si>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</si>
  <si>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</si>
  <si>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</si>
  <si>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</si>
  <si>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</si>
  <si>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</si>
  <si>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</si>
  <si>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</si>
  <si>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</si>
  <si>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</si>
  <si>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</si>
  <si>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</si>
  <si>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</si>
  <si>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</si>
  <si>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</si>
  <si>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</si>
  <si>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</si>
  <si>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</si>
  <si>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</si>
  <si>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</si>
  <si>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</si>
  <si>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</si>
  <si>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</si>
  <si>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</si>
  <si>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</si>
  <si>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</si>
  <si>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</si>
  <si>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</si>
  <si>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</si>
  <si>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</si>
  <si>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</si>
  <si>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</si>
  <si>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</si>
  <si>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</si>
  <si>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</si>
  <si>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</si>
  <si>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</si>
  <si>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</si>
  <si>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</si>
  <si>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</si>
  <si>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</si>
  <si>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</si>
  <si>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</si>
  <si>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</si>
  <si>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</si>
  <si>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</si>
  <si>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</si>
  <si>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</si>
  <si>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</si>
  <si>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</si>
  <si>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</si>
  <si>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</si>
  <si>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</si>
  <si>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</si>
  <si>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</si>
  <si>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</si>
  <si>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</si>
  <si>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</si>
  <si>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</si>
  <si>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</si>
  <si>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</si>
  <si>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</si>
  <si>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</si>
  <si>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</si>
  <si>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</si>
  <si>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</si>
  <si>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</si>
  <si>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</si>
  <si>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</si>
  <si>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</si>
  <si>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</si>
  <si>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</si>
  <si>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</si>
  <si>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</si>
  <si>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</si>
  <si>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</si>
  <si>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</si>
  <si>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</si>
  <si>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</si>
  <si>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</si>
  <si>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</si>
  <si>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</si>
  <si>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</si>
  <si>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</si>
  <si>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</si>
  <si>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</si>
  <si>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</si>
  <si>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</si>
  <si>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</si>
  <si>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</si>
  <si>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</si>
  <si>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</si>
  <si>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</si>
  <si>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</si>
  <si>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</si>
  <si>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</si>
  <si>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</si>
  <si>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</si>
  <si>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</si>
  <si>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</si>
  <si>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</si>
  <si>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</si>
  <si>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</si>
  <si>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</si>
  <si>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</si>
  <si>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</si>
  <si>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</si>
  <si>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</si>
  <si>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</si>
  <si>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</si>
  <si>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</si>
  <si>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</si>
  <si>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</si>
  <si>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</si>
  <si>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</si>
  <si>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</si>
  <si>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</si>
  <si>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</si>
  <si>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</si>
  <si>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</si>
  <si>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</si>
  <si>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</si>
  <si>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</si>
  <si>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</si>
  <si>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</si>
  <si>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</si>
  <si>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</si>
  <si>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</si>
  <si>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</si>
  <si>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</si>
  <si>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</si>
  <si>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</si>
  <si>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</si>
  <si>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</si>
  <si>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</si>
  <si>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</si>
  <si>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</si>
  <si>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</si>
  <si>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</si>
  <si>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</si>
  <si>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</si>
  <si>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</si>
  <si>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</si>
  <si>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</si>
  <si>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</si>
  <si>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</si>
  <si>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</si>
  <si>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</si>
  <si>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</si>
  <si>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</si>
  <si>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</si>
  <si>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</si>
  <si>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</si>
  <si>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</si>
  <si>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</si>
  <si>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</si>
  <si>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</si>
  <si>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</si>
  <si>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</si>
  <si>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</si>
  <si>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</si>
  <si>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</si>
  <si>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</si>
  <si>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</si>
  <si>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</si>
  <si>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</si>
  <si>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</si>
  <si>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</si>
  <si>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</si>
  <si>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</si>
  <si>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</si>
  <si>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</si>
  <si>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</si>
  <si>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</si>
  <si>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</si>
  <si>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</si>
  <si>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</si>
  <si>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</si>
  <si>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</si>
  <si>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</si>
  <si>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</si>
  <si>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</si>
  <si>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</si>
  <si>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</si>
  <si>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</si>
  <si>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</si>
  <si>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</si>
  <si>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</si>
  <si>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</si>
  <si>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</si>
  <si>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</si>
  <si>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</si>
  <si>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</si>
  <si>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</si>
  <si>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</si>
  <si>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</si>
  <si>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</si>
  <si>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</si>
  <si>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</si>
  <si>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</si>
  <si>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</si>
  <si>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</si>
  <si>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</si>
  <si>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</si>
  <si>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</si>
  <si>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</si>
  <si>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</si>
  <si>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</si>
  <si>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</si>
  <si>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</si>
  <si>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</si>
  <si>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</si>
  <si>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</si>
  <si>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</si>
  <si>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</si>
  <si>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</si>
  <si>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</si>
  <si>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</si>
  <si>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</si>
  <si>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</si>
  <si>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</si>
  <si>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</si>
  <si>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</si>
  <si>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</si>
  <si>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</si>
  <si>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</si>
  <si>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</si>
  <si>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</si>
  <si>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</si>
  <si>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</si>
  <si>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</si>
  <si>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</si>
  <si>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</si>
  <si>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</si>
  <si>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</si>
  <si>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</si>
  <si>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</si>
  <si>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</si>
  <si>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</si>
  <si>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</si>
  <si>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</si>
  <si>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</si>
  <si>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</si>
  <si>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</si>
  <si>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</si>
  <si>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</si>
  <si>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</si>
  <si>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</si>
  <si>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</si>
  <si>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</si>
  <si>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</si>
  <si>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</si>
  <si>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</si>
  <si>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</si>
  <si>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</si>
  <si>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</si>
  <si>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</si>
  <si>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</si>
  <si>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</si>
  <si>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</si>
  <si>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</si>
  <si>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</si>
  <si>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</si>
  <si>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</si>
  <si>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</si>
  <si>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</si>
  <si>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</si>
  <si>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</si>
  <si>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</si>
  <si>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</si>
  <si>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</si>
  <si>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</si>
  <si>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</si>
  <si>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</si>
  <si>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</si>
  <si>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</si>
  <si>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</si>
  <si>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</si>
  <si>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</si>
  <si>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</si>
  <si>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</si>
  <si>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</si>
  <si>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</si>
  <si>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</si>
  <si>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</si>
  <si>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</si>
  <si>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</si>
  <si>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</si>
  <si>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</si>
  <si>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</si>
  <si>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</si>
  <si>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</si>
  <si>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</si>
  <si>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</si>
  <si>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</si>
  <si>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</si>
  <si>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</si>
  <si>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</si>
  <si>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</si>
  <si>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</si>
  <si>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</si>
  <si>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</si>
  <si>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</si>
  <si>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</si>
  <si>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</si>
  <si>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</si>
  <si>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</si>
  <si>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</si>
  <si>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</si>
  <si>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</si>
  <si>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</si>
  <si>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</si>
  <si>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</si>
  <si>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</si>
  <si>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</si>
  <si>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</si>
  <si>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</si>
  <si>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</si>
  <si>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</si>
  <si>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</si>
  <si>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</si>
  <si>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</si>
  <si>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</si>
  <si>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</si>
  <si>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</si>
  <si>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</si>
  <si>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</si>
  <si>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</si>
  <si>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</si>
  <si>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</si>
  <si>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</si>
  <si>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</si>
  <si>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</si>
  <si>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</si>
  <si>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</si>
  <si>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</si>
  <si>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</si>
  <si>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</si>
  <si>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</si>
  <si>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</si>
  <si>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</si>
  <si>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</si>
  <si>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</si>
  <si>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</si>
  <si>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</si>
  <si>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</si>
  <si>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</si>
  <si>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</si>
  <si>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</si>
  <si>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</si>
  <si>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</si>
  <si>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</si>
  <si>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</si>
  <si>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</si>
  <si>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</si>
  <si>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</si>
  <si>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</si>
  <si>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</si>
  <si>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</si>
  <si>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</si>
  <si>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</si>
  <si>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</si>
  <si>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</si>
  <si>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</si>
  <si>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</si>
  <si>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</si>
  <si>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</si>
  <si>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</si>
  <si>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</si>
  <si>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</si>
  <si>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</si>
  <si>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</si>
  <si>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</si>
  <si>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</si>
  <si>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</si>
  <si>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</si>
  <si>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</si>
  <si>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</si>
  <si>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</si>
  <si>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</si>
  <si>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</si>
  <si>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</si>
  <si>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</si>
  <si>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</si>
  <si>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</si>
  <si>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</si>
  <si>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</si>
  <si>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</si>
  <si>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</si>
  <si>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</si>
  <si>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</si>
  <si>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</si>
  <si>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</si>
  <si>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</si>
  <si>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</si>
  <si>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</si>
  <si>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</si>
  <si>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</si>
  <si>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</si>
  <si>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</si>
  <si>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</si>
  <si>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</si>
  <si>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</si>
  <si>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</si>
  <si>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</si>
  <si>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</si>
  <si>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</si>
  <si>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</si>
  <si>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</si>
  <si>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</si>
  <si>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</si>
  <si>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</si>
  <si>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</si>
  <si>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</si>
  <si>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</si>
  <si>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</si>
  <si>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</si>
  <si>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</si>
  <si>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</si>
  <si>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</si>
  <si>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</si>
  <si>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</si>
  <si>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</si>
  <si>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</si>
  <si>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</si>
  <si>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</si>
  <si>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</si>
  <si>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</si>
  <si>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</si>
  <si>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</si>
  <si>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</si>
  <si>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</si>
  <si>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</si>
  <si>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</si>
  <si>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</si>
  <si>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</si>
  <si>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</si>
  <si>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</si>
  <si>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</si>
  <si>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</si>
  <si>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</si>
  <si>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</si>
  <si>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</si>
  <si>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</si>
  <si>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</si>
  <si>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</si>
  <si>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</si>
  <si>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</si>
  <si>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</si>
  <si>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</si>
  <si>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</si>
  <si>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</si>
  <si>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</si>
  <si>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</si>
  <si>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</si>
  <si>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</si>
  <si>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</si>
  <si>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</si>
  <si>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</si>
  <si>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</si>
  <si>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</si>
  <si>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</si>
  <si>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</si>
  <si>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</si>
  <si>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</si>
  <si>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</si>
  <si>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</si>
  <si>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</si>
  <si>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</si>
  <si>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</si>
  <si>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</si>
  <si>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</si>
  <si>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</si>
  <si>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</si>
  <si>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</si>
  <si>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</si>
  <si>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</si>
  <si>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</si>
  <si>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</si>
  <si>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</si>
  <si>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</si>
  <si>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</si>
  <si>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</si>
  <si>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</si>
  <si>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</si>
  <si>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</si>
  <si>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</si>
  <si>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</si>
  <si>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</si>
  <si>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</si>
  <si>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</si>
  <si>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</si>
  <si>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</si>
  <si>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</si>
  <si>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</si>
  <si>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</si>
  <si>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</si>
  <si>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</si>
  <si>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</si>
  <si>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</si>
  <si>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</si>
  <si>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</si>
  <si>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</si>
  <si>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</si>
  <si>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</si>
  <si>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</si>
  <si>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</si>
  <si>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</si>
  <si>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</si>
  <si>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</si>
  <si>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</si>
  <si>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</si>
  <si>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</si>
  <si>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</si>
  <si>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</si>
  <si>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</si>
  <si>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</si>
  <si>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</si>
  <si>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</si>
  <si>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</si>
  <si>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</si>
  <si>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</si>
  <si>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</si>
  <si>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</si>
  <si>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</si>
  <si>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</si>
  <si>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</si>
  <si>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</si>
  <si>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</si>
  <si>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</si>
  <si>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</si>
  <si>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</si>
  <si>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</si>
  <si>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</si>
  <si>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</si>
  <si>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</si>
  <si>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</si>
  <si>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</si>
  <si>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</si>
  <si>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</si>
  <si>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</si>
  <si>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</si>
  <si>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</si>
  <si>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</si>
  <si>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</si>
  <si>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</si>
  <si>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</si>
  <si>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</si>
  <si>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</si>
  <si>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</si>
  <si>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</si>
  <si>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</si>
  <si>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</si>
  <si>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</si>
  <si>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</si>
  <si>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</si>
  <si>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</si>
  <si>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</si>
  <si>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</si>
  <si>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</si>
  <si>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</si>
  <si>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</si>
  <si>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</si>
  <si>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</si>
  <si>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</si>
  <si>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</si>
  <si>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</si>
  <si>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</si>
  <si>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</si>
  <si>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</si>
  <si>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</si>
  <si>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</si>
  <si>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</si>
  <si>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</si>
  <si>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</si>
  <si>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</si>
  <si>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</si>
  <si>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</si>
  <si>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</si>
  <si>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</si>
  <si>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</si>
  <si>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</si>
  <si>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</si>
  <si>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</si>
  <si>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</si>
  <si>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</si>
  <si>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</si>
  <si>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</si>
  <si>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</si>
  <si>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</si>
  <si>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</si>
  <si>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</si>
  <si>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</si>
  <si>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</si>
  <si>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</si>
  <si>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</si>
  <si>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</si>
  <si>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</si>
  <si>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</si>
  <si>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</si>
  <si>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</si>
  <si>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</si>
  <si>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</si>
  <si>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</si>
  <si>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</si>
  <si>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</si>
  <si>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</si>
  <si>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</si>
  <si>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</si>
  <si>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</si>
  <si>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</si>
  <si>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</si>
  <si>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</si>
  <si>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</si>
  <si>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</si>
  <si>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</si>
  <si>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</si>
  <si>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</si>
  <si>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</si>
  <si>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</si>
  <si>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</si>
  <si>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</si>
  <si>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</si>
  <si>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</si>
  <si>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</si>
  <si>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</si>
  <si>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</si>
  <si>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</si>
  <si>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</si>
  <si>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</si>
  <si>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</si>
  <si>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</si>
  <si>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</si>
  <si>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</si>
  <si>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</si>
  <si>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</si>
  <si>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</si>
  <si>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</si>
  <si>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</si>
  <si>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</si>
  <si>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</si>
  <si>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</si>
  <si>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</si>
  <si>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</si>
  <si>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</si>
  <si>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</si>
  <si>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</si>
  <si>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</si>
  <si>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</si>
  <si>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</si>
  <si>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</si>
  <si>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</si>
  <si>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</si>
  <si>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</si>
  <si>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</si>
  <si>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</si>
  <si>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</si>
  <si>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</si>
  <si>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</si>
  <si>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</si>
  <si>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</si>
  <si>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</si>
  <si>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</si>
  <si>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</si>
  <si>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</si>
  <si>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</si>
  <si>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</si>
  <si>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</si>
  <si>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</si>
  <si>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</si>
  <si>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</si>
  <si>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</si>
  <si>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</si>
  <si>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</si>
  <si>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</si>
  <si>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</si>
  <si>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</si>
  <si>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</si>
  <si>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</si>
  <si>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</si>
  <si>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</si>
  <si>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</si>
  <si>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</si>
  <si>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</si>
  <si>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</si>
  <si>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</si>
  <si>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</si>
  <si>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</si>
  <si>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</si>
  <si>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</si>
  <si>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</si>
  <si>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</si>
  <si>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</si>
  <si>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</si>
  <si>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</si>
  <si>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</si>
  <si>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</si>
  <si>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</si>
  <si>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</si>
  <si>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</si>
  <si>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</si>
  <si>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</si>
  <si>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</si>
  <si>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</si>
  <si>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</si>
  <si>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</si>
  <si>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</si>
  <si>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</si>
  <si>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</si>
  <si>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</si>
  <si>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</si>
  <si>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</si>
  <si>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</si>
  <si>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</si>
  <si>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</si>
  <si>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</si>
  <si>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</si>
  <si>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</si>
  <si>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</si>
  <si>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</si>
  <si>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</si>
  <si>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</si>
  <si>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</si>
  <si>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</si>
  <si>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</si>
  <si>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</si>
  <si>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</si>
  <si>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</si>
  <si>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</si>
  <si>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</si>
  <si>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</si>
  <si>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</si>
  <si>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</si>
  <si>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</si>
  <si>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</si>
  <si>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</si>
  <si>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</si>
  <si>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</si>
  <si>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</si>
  <si>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</si>
  <si>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</si>
  <si>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</si>
  <si>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</si>
  <si>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</si>
  <si>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</si>
  <si>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</si>
  <si>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</si>
  <si>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</si>
  <si>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</si>
  <si>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</si>
  <si>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</si>
  <si>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</si>
  <si>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</si>
  <si>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</si>
  <si>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</si>
  <si>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</si>
  <si>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</si>
  <si>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</si>
  <si>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</si>
  <si>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</si>
  <si>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</si>
  <si>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</si>
  <si>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</si>
  <si>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</si>
  <si>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</si>
  <si>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</si>
  <si>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</si>
  <si>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</si>
  <si>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</si>
  <si>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</si>
  <si>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</si>
  <si>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</si>
  <si>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</si>
  <si>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</si>
  <si>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</si>
  <si>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</si>
  <si>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</si>
  <si>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</si>
  <si>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</si>
  <si>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</si>
  <si>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</si>
  <si>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</si>
  <si>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</si>
  <si>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</si>
  <si>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</si>
  <si>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</si>
  <si>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</si>
  <si>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</si>
  <si>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</si>
  <si>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</si>
  <si>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</si>
  <si>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</si>
  <si>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</si>
  <si>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</si>
  <si>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</si>
  <si>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</si>
  <si>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</si>
  <si>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</si>
  <si>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</si>
  <si>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</si>
  <si>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</si>
  <si>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</si>
  <si>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</si>
  <si>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</si>
  <si>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</si>
  <si>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</si>
  <si>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</si>
  <si>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</si>
  <si>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</si>
  <si>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</si>
  <si>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</si>
  <si>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</si>
  <si>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</si>
  <si>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</si>
  <si>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</si>
  <si>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</si>
  <si>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</si>
  <si>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</si>
  <si>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</si>
  <si>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</si>
  <si>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</si>
  <si>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</si>
  <si>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</si>
  <si>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</si>
  <si>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</si>
  <si>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</si>
  <si>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</si>
  <si>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</si>
  <si>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</si>
  <si>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</si>
  <si>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</si>
  <si>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</si>
  <si>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</si>
  <si>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</si>
  <si>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</si>
  <si>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</si>
  <si>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</si>
  <si>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</si>
  <si>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</si>
  <si>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</si>
  <si>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</si>
  <si>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</si>
  <si>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</si>
  <si>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</si>
  <si>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</si>
  <si>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</si>
  <si>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</si>
  <si>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</si>
  <si>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</si>
  <si>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</si>
  <si>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</si>
  <si>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</si>
  <si>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</si>
  <si>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</si>
  <si>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</si>
  <si>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</si>
  <si>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</si>
  <si>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</si>
  <si>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</si>
  <si>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</si>
  <si>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</si>
  <si>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</si>
  <si>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</si>
  <si>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</si>
  <si>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</si>
  <si>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</si>
  <si>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</si>
  <si>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</si>
  <si>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</si>
  <si>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</si>
  <si>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</si>
  <si>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</si>
  <si>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</si>
  <si>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</si>
  <si>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</si>
  <si>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</si>
  <si>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</si>
  <si>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</si>
  <si>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</si>
  <si>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</si>
  <si>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</si>
  <si>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</si>
  <si>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</si>
  <si>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</si>
  <si>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</si>
  <si>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</si>
  <si>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</si>
  <si>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</si>
  <si>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</si>
  <si>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</si>
  <si>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</si>
  <si>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</si>
  <si>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</si>
  <si>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</si>
  <si>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</si>
  <si>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</si>
  <si>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</si>
  <si>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</si>
  <si>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</si>
  <si>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</si>
  <si>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</si>
  <si>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</si>
  <si>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</si>
  <si>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</si>
  <si>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</si>
  <si>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</si>
  <si>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</si>
  <si>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</si>
  <si>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</si>
  <si>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</si>
  <si>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</si>
  <si>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</si>
  <si>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</si>
  <si>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</si>
  <si>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</si>
  <si>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</si>
  <si>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</si>
  <si>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</si>
  <si>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</si>
  <si>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</si>
  <si>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</si>
  <si>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</si>
  <si>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</si>
  <si>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</si>
  <si>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</si>
  <si>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</si>
  <si>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</si>
  <si>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</si>
  <si>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</si>
  <si>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</si>
  <si>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</si>
  <si>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</si>
  <si>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</si>
  <si>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</si>
  <si>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</si>
  <si>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</si>
  <si>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</si>
  <si>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</si>
  <si>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</si>
  <si>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</si>
  <si>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</si>
  <si>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</si>
  <si>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</si>
  <si>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</si>
  <si>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</si>
  <si>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</si>
  <si>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</si>
  <si>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</si>
  <si>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</si>
  <si>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</si>
  <si>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</si>
  <si>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</si>
  <si>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</si>
  <si>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</si>
  <si>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</si>
  <si>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</si>
  <si>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</si>
  <si>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</si>
  <si>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</si>
  <si>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</si>
  <si>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</si>
  <si>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</si>
  <si>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</si>
  <si>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</si>
  <si>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</si>
  <si>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</si>
  <si>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</si>
  <si>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</si>
  <si>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</si>
  <si>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</si>
  <si>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</si>
  <si>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</si>
  <si>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</si>
  <si>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</si>
  <si>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</si>
  <si>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</si>
  <si>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</si>
  <si>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</si>
  <si>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</si>
  <si>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</si>
  <si>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</si>
  <si>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</si>
  <si>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</si>
  <si>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</si>
  <si>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</si>
  <si>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</si>
  <si>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</si>
  <si>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</si>
  <si>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</si>
  <si>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</si>
  <si>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</si>
  <si>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</si>
  <si>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</si>
  <si>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</si>
  <si>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</si>
  <si>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</si>
  <si>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</si>
  <si>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</si>
  <si>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</si>
  <si>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</si>
  <si>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</si>
  <si>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</si>
  <si>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</si>
  <si>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</si>
  <si>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</si>
  <si>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</si>
  <si>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</si>
  <si>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</si>
  <si>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</si>
  <si>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</si>
  <si>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</si>
  <si>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</si>
  <si>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</si>
  <si>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</si>
  <si>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</si>
  <si>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</si>
  <si>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</si>
  <si>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</si>
  <si>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</si>
  <si>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</si>
  <si>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</si>
  <si>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</si>
  <si>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</si>
  <si>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</si>
  <si>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</si>
  <si>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</si>
  <si>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</si>
  <si>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</si>
  <si>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</si>
  <si>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</si>
  <si>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</si>
  <si>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</si>
  <si>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</si>
  <si>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</si>
  <si>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</si>
  <si>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</si>
  <si>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</si>
  <si>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</si>
  <si>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</si>
  <si>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</si>
  <si>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</si>
  <si>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</si>
  <si>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</si>
  <si>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</si>
  <si>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</si>
  <si>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</si>
  <si>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</si>
  <si>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</si>
  <si>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</si>
  <si>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</si>
  <si>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</si>
  <si>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</si>
  <si>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</si>
  <si>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</si>
  <si>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</si>
  <si>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</si>
  <si>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</si>
  <si>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</si>
  <si>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</si>
  <si>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</si>
  <si>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</si>
  <si>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</si>
  <si>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</si>
  <si>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</si>
  <si>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</si>
  <si>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</si>
  <si>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</si>
  <si>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</si>
  <si>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</si>
  <si>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</si>
  <si>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</si>
  <si>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</si>
  <si>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</si>
  <si>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</si>
  <si>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</si>
  <si>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</si>
  <si>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</si>
  <si>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</si>
  <si>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</si>
  <si>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</si>
  <si>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</si>
  <si>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</si>
  <si>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</si>
  <si>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</si>
  <si>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</si>
  <si>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</si>
  <si>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</si>
  <si>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</si>
  <si>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</si>
  <si>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</si>
  <si>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</si>
  <si>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</si>
  <si>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</si>
  <si>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</si>
  <si>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</si>
  <si>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</si>
  <si>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</si>
  <si>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</si>
  <si>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</si>
  <si>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</si>
  <si>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</si>
  <si>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</si>
  <si>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</si>
  <si>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</si>
  <si>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</si>
  <si>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</si>
  <si>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</si>
  <si>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</si>
  <si>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</si>
  <si>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</si>
  <si>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</si>
  <si>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</si>
  <si>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</si>
  <si>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</si>
  <si>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</si>
  <si>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</si>
  <si>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</si>
  <si>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</si>
  <si>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</si>
  <si>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</si>
  <si>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</si>
  <si>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</si>
  <si>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</si>
  <si>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</si>
  <si>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</si>
  <si>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</si>
  <si>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</si>
  <si>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</si>
  <si>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</si>
  <si>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</si>
  <si>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</si>
  <si>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</si>
  <si>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</si>
  <si>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</si>
  <si>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</si>
  <si>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</si>
  <si>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</si>
  <si>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</si>
  <si>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</si>
  <si>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</si>
  <si>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</si>
  <si>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</si>
  <si>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</si>
  <si>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</si>
  <si>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</si>
  <si>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</si>
  <si>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</si>
  <si>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</si>
  <si>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</si>
  <si>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</si>
  <si>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</si>
  <si>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</si>
  <si>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</si>
  <si>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</si>
  <si>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</si>
  <si>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</si>
  <si>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</si>
  <si>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</si>
  <si>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</si>
  <si>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</si>
  <si>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</si>
  <si>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</si>
  <si>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</si>
  <si>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</si>
  <si>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</si>
  <si>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</si>
  <si>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</si>
  <si>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</si>
  <si>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</si>
  <si>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</si>
  <si>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</si>
  <si>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</si>
  <si>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</si>
  <si>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</si>
  <si>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</si>
  <si>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</si>
  <si>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</si>
  <si>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</si>
  <si>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</si>
  <si>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</si>
  <si>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</si>
  <si>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</si>
  <si>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</si>
  <si>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</si>
  <si>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</si>
  <si>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</si>
  <si>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</si>
  <si>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</si>
  <si>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</si>
  <si>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</si>
  <si>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</si>
  <si>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</si>
  <si>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</si>
  <si>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</si>
  <si>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</si>
  <si>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</si>
  <si>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</si>
  <si>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</si>
  <si>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</si>
  <si>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</si>
  <si>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</si>
  <si>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</si>
  <si>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</si>
  <si>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</si>
  <si>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</si>
  <si>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</si>
  <si>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</si>
  <si>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</si>
  <si>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</si>
  <si>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</si>
  <si>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</si>
  <si>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</si>
  <si>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</si>
  <si>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</si>
  <si>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</si>
  <si>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</si>
  <si>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</si>
  <si>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</si>
  <si>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</si>
  <si>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</si>
  <si>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</si>
  <si>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</si>
  <si>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</si>
  <si>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</si>
  <si>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</si>
  <si>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</si>
  <si>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</si>
  <si>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</si>
  <si>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</si>
  <si>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</si>
  <si>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</si>
  <si>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</si>
  <si>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</si>
  <si>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</si>
  <si>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</si>
  <si>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</si>
  <si>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</si>
  <si>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</si>
  <si>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</si>
  <si>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</si>
  <si>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</si>
  <si>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</si>
  <si>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</si>
  <si>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</si>
  <si>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</si>
  <si>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</si>
  <si>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</si>
  <si>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</si>
  <si>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</si>
  <si>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</si>
  <si>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</si>
  <si>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</si>
  <si>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</si>
  <si>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</si>
  <si>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</si>
  <si>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</si>
  <si>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</si>
  <si>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</si>
  <si>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</si>
  <si>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</si>
  <si>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</si>
  <si>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</si>
  <si>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</si>
  <si>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</si>
  <si>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</si>
  <si>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</si>
  <si>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</si>
  <si>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</si>
  <si>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</si>
  <si>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</si>
  <si>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</si>
  <si>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</si>
  <si>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</si>
  <si>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</si>
  <si>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</si>
  <si>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</si>
  <si>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</si>
  <si>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</si>
  <si>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</si>
  <si>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</si>
  <si>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</si>
  <si>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</si>
  <si>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</si>
  <si>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</si>
  <si>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</si>
  <si>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</si>
  <si>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</si>
  <si>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</si>
  <si>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</si>
  <si>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</si>
  <si>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</si>
  <si>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</si>
  <si>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</si>
  <si>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</si>
  <si>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</si>
  <si>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</si>
  <si>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</si>
  <si>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</si>
  <si>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</si>
  <si>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</si>
  <si>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</si>
  <si>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</si>
  <si>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</si>
  <si>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</si>
  <si>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</si>
  <si>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</si>
  <si>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</si>
  <si>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</si>
  <si>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</si>
  <si>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</si>
  <si>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</si>
  <si>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</si>
  <si>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</si>
  <si>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</si>
  <si>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</si>
  <si>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</si>
  <si>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</si>
  <si>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</si>
  <si>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</si>
  <si>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</si>
  <si>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</si>
  <si>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</si>
  <si>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</si>
  <si>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</si>
  <si>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</si>
  <si>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</si>
  <si>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</si>
  <si>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</si>
  <si>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</si>
  <si>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</si>
  <si>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</si>
  <si>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</si>
  <si>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</si>
  <si>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</si>
  <si>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</si>
  <si>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</si>
  <si>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</si>
  <si>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</si>
  <si>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</si>
  <si>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</si>
  <si>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</si>
  <si>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</si>
  <si>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</si>
  <si>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</si>
  <si>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</si>
  <si>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</si>
  <si>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</si>
  <si>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</si>
  <si>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</si>
  <si>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</si>
  <si>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</si>
  <si>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</si>
  <si>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</si>
  <si>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</si>
  <si>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</si>
  <si>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</si>
  <si>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</si>
  <si>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</si>
  <si>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</si>
  <si>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</si>
  <si>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</si>
  <si>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</si>
  <si>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</si>
  <si>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</si>
  <si>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</si>
  <si>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</si>
  <si>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</si>
  <si>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</si>
  <si>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</si>
  <si>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</si>
  <si>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</si>
  <si>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</si>
  <si>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</si>
  <si>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</si>
  <si>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</si>
  <si>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</si>
  <si>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</si>
  <si>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</si>
  <si>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</si>
  <si>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</si>
  <si>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</si>
  <si>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</si>
  <si>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</si>
  <si>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</si>
  <si>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</si>
  <si>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</si>
  <si>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</si>
  <si>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</si>
  <si>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</si>
  <si>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</si>
  <si>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</si>
  <si>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</si>
  <si>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</si>
  <si>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</si>
  <si>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</si>
  <si>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</si>
  <si>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</si>
  <si>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</si>
  <si>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</si>
  <si>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</si>
  <si>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</si>
  <si>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</si>
  <si>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</si>
  <si>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</si>
  <si>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</si>
  <si>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</si>
  <si>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</si>
  <si>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</si>
  <si>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</si>
  <si>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</si>
  <si>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</si>
  <si>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</si>
  <si>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</si>
  <si>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</si>
  <si>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</si>
  <si>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</si>
  <si>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</si>
  <si>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</si>
  <si>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</si>
  <si>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</si>
  <si>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</si>
  <si>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</si>
  <si>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</si>
  <si>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</si>
  <si>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</si>
  <si>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</si>
  <si>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</si>
  <si>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</si>
  <si>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</si>
  <si>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</si>
  <si>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</si>
  <si>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</si>
  <si>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</si>
  <si>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</si>
  <si>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</si>
  <si>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</si>
  <si>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</si>
  <si>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</si>
  <si>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</si>
  <si>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</si>
  <si>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</si>
  <si>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</si>
  <si>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</si>
  <si>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</si>
  <si>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</si>
  <si>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</si>
  <si>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</si>
  <si>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</si>
  <si>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</si>
  <si>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</si>
  <si>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</si>
  <si>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</si>
  <si>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</si>
  <si>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</si>
  <si>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</si>
  <si>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</si>
  <si>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</si>
  <si>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</si>
  <si>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</si>
  <si>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</si>
  <si>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</si>
  <si>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</si>
  <si>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</si>
  <si>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</si>
  <si>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</si>
  <si>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</si>
  <si>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</si>
  <si>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</si>
  <si>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</si>
  <si>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</si>
  <si>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</si>
  <si>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</si>
  <si>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</si>
  <si>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</si>
  <si>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</si>
  <si>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</si>
  <si>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</si>
  <si>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</si>
  <si>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</si>
  <si>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</si>
  <si>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</si>
  <si>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</si>
  <si>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</si>
  <si>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</si>
  <si>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</si>
  <si>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</si>
  <si>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</si>
  <si>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</si>
  <si>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</si>
  <si>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</si>
  <si>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</si>
  <si>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</si>
  <si>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</si>
  <si>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</si>
  <si>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</si>
  <si>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</si>
  <si>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</si>
  <si>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</si>
  <si>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</si>
  <si>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</si>
  <si>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</si>
  <si>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</si>
  <si>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</si>
  <si>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</si>
  <si>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</si>
  <si>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</si>
  <si>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</si>
  <si>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</si>
  <si>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</si>
  <si>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</si>
  <si>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</si>
  <si>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</si>
  <si>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</si>
  <si>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</si>
  <si>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</si>
  <si>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</si>
  <si>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</si>
  <si>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</si>
  <si>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</si>
  <si>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</si>
  <si>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</si>
  <si>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</si>
  <si>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</si>
  <si>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</si>
  <si>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</si>
  <si>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</si>
  <si>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</si>
  <si>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</si>
  <si>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</si>
  <si>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</si>
  <si>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</si>
  <si>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</si>
  <si>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</si>
  <si>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</si>
  <si>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</si>
  <si>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</si>
  <si>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</si>
  <si>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</si>
  <si>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</si>
  <si>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</si>
  <si>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</si>
  <si>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</si>
  <si>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</si>
  <si>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</si>
  <si>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</si>
  <si>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</si>
  <si>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</si>
  <si>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</si>
  <si>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</si>
  <si>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</si>
  <si>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</si>
  <si>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</si>
  <si>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</si>
  <si>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</si>
  <si>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</si>
  <si>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</si>
  <si>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</si>
  <si>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</si>
  <si>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</si>
  <si>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</si>
  <si>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</si>
  <si>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</si>
  <si>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</si>
  <si>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</si>
  <si>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</si>
  <si>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</si>
  <si>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</si>
  <si>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</si>
  <si>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</si>
  <si>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</si>
  <si>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</si>
  <si>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</si>
  <si>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</si>
  <si>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</si>
  <si>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</si>
  <si>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</si>
  <si>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</si>
  <si>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</si>
  <si>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</si>
  <si>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</si>
  <si>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</si>
  <si>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</si>
  <si>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</si>
  <si>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</si>
  <si>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</si>
  <si>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</si>
  <si>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</si>
  <si>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</si>
  <si>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</si>
  <si>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</si>
  <si>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</si>
  <si>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</si>
  <si>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</si>
  <si>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</si>
  <si>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</si>
  <si>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</si>
  <si>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</si>
  <si>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</si>
  <si>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</si>
  <si>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</si>
  <si>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</si>
  <si>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</si>
  <si>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</si>
  <si>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</si>
  <si>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</si>
  <si>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</si>
  <si>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</si>
  <si>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</si>
  <si>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</si>
  <si>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</si>
  <si>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</si>
  <si>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</si>
  <si>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</si>
  <si>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</si>
  <si>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</si>
  <si>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</si>
  <si>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</si>
  <si>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</si>
  <si>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</si>
  <si>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</si>
  <si>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</si>
  <si>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</si>
  <si>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</si>
  <si>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</si>
  <si>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</si>
  <si>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</si>
  <si>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</si>
  <si>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</si>
  <si>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</si>
  <si>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</si>
  <si>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</si>
  <si>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</si>
  <si>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</si>
  <si>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</si>
  <si>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</si>
  <si>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</si>
  <si>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</si>
  <si>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</si>
  <si>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</si>
  <si>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</si>
  <si>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</si>
  <si>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</si>
  <si>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</si>
  <si>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</si>
  <si>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</si>
  <si>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</si>
  <si>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</si>
  <si>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</si>
  <si>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</si>
  <si>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</si>
  <si>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</si>
  <si>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</si>
  <si>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</si>
  <si>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</si>
  <si>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</si>
  <si>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</si>
  <si>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</si>
  <si>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</si>
  <si>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</si>
  <si>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</si>
  <si>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</si>
  <si>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</si>
  <si>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</si>
  <si>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</si>
  <si>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</si>
  <si>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</si>
  <si>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</si>
  <si>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</si>
  <si>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</si>
  <si>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</si>
  <si>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</si>
  <si>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</si>
  <si>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</si>
  <si>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</si>
  <si>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</si>
  <si>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</si>
  <si>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</si>
  <si>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</si>
  <si>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</si>
  <si>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</si>
  <si>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</si>
  <si>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</si>
  <si>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</si>
  <si>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</si>
  <si>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</si>
  <si>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</si>
  <si>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</si>
  <si>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</si>
  <si>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</si>
  <si>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</si>
  <si>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</si>
  <si>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</si>
  <si>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</si>
  <si>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</si>
  <si>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</si>
  <si>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</si>
  <si>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</si>
  <si>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</si>
  <si>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</si>
  <si>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</si>
  <si>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</si>
  <si>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</si>
  <si>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</si>
  <si>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</si>
  <si>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</si>
  <si>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</si>
  <si>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</si>
  <si>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</si>
  <si>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</si>
  <si>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</si>
  <si>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</si>
  <si>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</si>
  <si>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</si>
  <si>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</si>
  <si>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</si>
  <si>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</si>
  <si>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</si>
  <si>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</si>
  <si>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</si>
  <si>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</si>
  <si>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</si>
  <si>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</si>
  <si>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</si>
  <si>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</si>
  <si>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</si>
  <si>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</si>
  <si>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</si>
  <si>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</si>
  <si>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</si>
  <si>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</si>
  <si>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</si>
  <si>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</si>
  <si>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</si>
  <si>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</si>
  <si>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</si>
  <si>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</si>
  <si>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</si>
  <si>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</si>
  <si>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</si>
  <si>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</si>
  <si>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</si>
  <si>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</si>
  <si>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</si>
  <si>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</si>
  <si>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</si>
  <si>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</si>
  <si>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</si>
  <si>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</si>
  <si>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</si>
  <si>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</si>
  <si>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</si>
  <si>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</si>
  <si>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</si>
  <si>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</si>
  <si>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</si>
  <si>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</si>
  <si>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</si>
  <si>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</si>
  <si>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</si>
  <si>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</si>
  <si>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</si>
  <si>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</si>
  <si>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</si>
  <si>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</si>
  <si>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</si>
  <si>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</si>
  <si>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</si>
  <si>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</si>
  <si>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</si>
  <si>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</si>
  <si>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</si>
  <si>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</si>
  <si>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</si>
  <si>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</si>
  <si>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</si>
  <si>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</si>
  <si>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</si>
  <si>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</si>
  <si>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</si>
  <si>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</si>
  <si>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</si>
  <si>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</si>
  <si>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</si>
  <si>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</si>
  <si>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</si>
  <si>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</si>
  <si>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</si>
  <si>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</si>
  <si>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</si>
  <si>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</si>
  <si>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</si>
  <si>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</si>
  <si>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</si>
  <si>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</si>
  <si>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</si>
  <si>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</si>
  <si>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</si>
  <si>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</si>
  <si>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</si>
  <si>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</si>
  <si>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</si>
  <si>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</si>
  <si>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</si>
  <si>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</si>
  <si>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</si>
  <si>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</si>
  <si>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</si>
  <si>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</si>
  <si>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</si>
  <si>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</si>
  <si>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</si>
  <si>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</si>
  <si>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</si>
  <si>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</si>
  <si>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</si>
  <si>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</si>
  <si>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</si>
  <si>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</si>
  <si>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</si>
  <si>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</si>
  <si>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</si>
  <si>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</si>
  <si>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</si>
  <si>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</si>
  <si>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</si>
  <si>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</si>
  <si>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</si>
  <si>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</si>
  <si>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</si>
  <si>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</si>
  <si>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</si>
  <si>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</si>
  <si>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</si>
  <si>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</si>
  <si>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</si>
  <si>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</si>
  <si>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</si>
  <si>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</si>
  <si>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</si>
  <si>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</si>
  <si>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</si>
  <si>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</si>
  <si>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</si>
  <si>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</si>
  <si>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</si>
  <si>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</si>
  <si>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</si>
  <si>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</si>
  <si>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</si>
  <si>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</si>
  <si>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</si>
  <si>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</si>
  <si>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</si>
  <si>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</si>
  <si>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</si>
  <si>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</si>
  <si>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</si>
  <si>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</si>
  <si>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</si>
  <si>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</si>
  <si>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</si>
  <si>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</si>
  <si>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</si>
  <si>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</si>
  <si>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</si>
  <si>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</si>
  <si>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</si>
  <si>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</si>
  <si>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</si>
  <si>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</si>
  <si>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</si>
  <si>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</si>
  <si>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</si>
  <si>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</si>
  <si>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</si>
  <si>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</si>
  <si>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</si>
  <si>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</si>
  <si>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</si>
  <si>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</si>
  <si>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</si>
  <si>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</si>
  <si>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</si>
  <si>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</si>
  <si>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</si>
  <si>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</si>
  <si>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</si>
  <si>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</si>
  <si>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</si>
  <si>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</si>
  <si>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</si>
  <si>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</si>
  <si>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</si>
  <si>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</si>
  <si>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</si>
  <si>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</si>
  <si>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</si>
  <si>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</si>
  <si>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</si>
  <si>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</si>
  <si>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</si>
  <si>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</si>
  <si>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</si>
  <si>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</si>
  <si>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</si>
  <si>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</si>
  <si>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</si>
  <si>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</si>
  <si>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</si>
  <si>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</si>
  <si>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</si>
  <si>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</si>
  <si>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</si>
  <si>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</si>
  <si>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</si>
  <si>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</si>
  <si>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</si>
  <si>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</si>
  <si>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</si>
  <si>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</si>
  <si>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</si>
  <si>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</si>
  <si>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</si>
  <si>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</si>
  <si>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</si>
  <si>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</si>
  <si>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</si>
  <si>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</si>
  <si>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</si>
  <si>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</si>
  <si>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</si>
  <si>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</si>
  <si>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</si>
  <si>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</si>
  <si>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</si>
  <si>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</si>
  <si>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</si>
  <si>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</si>
  <si>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</si>
  <si>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</si>
  <si>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</si>
  <si>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</si>
  <si>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</si>
  <si>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</si>
  <si>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</si>
  <si>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</si>
  <si>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</si>
  <si>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</si>
  <si>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</si>
  <si>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</si>
  <si>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</si>
  <si>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</si>
  <si>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</si>
  <si>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</si>
  <si>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</si>
  <si>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</si>
  <si>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</si>
  <si>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</si>
  <si>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</si>
  <si>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</si>
  <si>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</si>
  <si>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</si>
  <si>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</si>
  <si>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</si>
  <si>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</si>
  <si>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</si>
  <si>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</si>
  <si>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</si>
  <si>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</si>
  <si>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</si>
  <si>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</si>
  <si>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</si>
  <si>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</si>
  <si>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</si>
  <si>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</si>
  <si>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</si>
  <si>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</si>
  <si>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</si>
  <si>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</si>
  <si>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</si>
  <si>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</si>
  <si>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</si>
  <si>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</si>
  <si>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</si>
  <si>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</si>
  <si>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</si>
  <si>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</si>
  <si>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</si>
  <si>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</si>
  <si>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</si>
  <si>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</si>
  <si>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</si>
  <si>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</si>
  <si>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</si>
  <si>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</si>
  <si>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</si>
  <si>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</si>
  <si>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</si>
  <si>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</si>
  <si>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</si>
  <si>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</si>
  <si>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</si>
  <si>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</si>
  <si>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</si>
  <si>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</si>
  <si>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</si>
  <si>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</si>
  <si>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</si>
  <si>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</si>
  <si>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</si>
  <si>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</si>
  <si>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</si>
  <si>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</si>
  <si>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</si>
  <si>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</si>
  <si>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</si>
  <si>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</si>
  <si>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</si>
  <si>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</si>
  <si>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</si>
  <si>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</si>
  <si>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</si>
  <si>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</si>
  <si>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</si>
  <si>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</si>
  <si>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</si>
  <si>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</si>
  <si>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</si>
  <si>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</si>
  <si>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</si>
  <si>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</si>
  <si>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</si>
  <si>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</si>
  <si>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</si>
  <si>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</si>
  <si>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</si>
  <si>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</si>
  <si>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</si>
  <si>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</si>
  <si>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</si>
  <si>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</si>
  <si>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</si>
  <si>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</si>
  <si>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</si>
  <si>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</si>
  <si>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</si>
  <si>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</si>
  <si>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</si>
  <si>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</si>
  <si>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</si>
  <si>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</si>
  <si>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</si>
  <si>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</si>
  <si>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</si>
  <si>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</si>
  <si>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</si>
  <si>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</si>
  <si>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</si>
  <si>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</si>
  <si>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</si>
  <si>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</si>
  <si>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</si>
  <si>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</si>
  <si>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</si>
  <si>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</si>
  <si>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</si>
  <si>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</si>
  <si>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</si>
  <si>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</si>
  <si>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</si>
  <si>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</si>
  <si>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</si>
  <si>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</si>
  <si>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</si>
  <si>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</si>
  <si>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</si>
  <si>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</si>
  <si>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</si>
  <si>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</si>
  <si>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</si>
  <si>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</si>
  <si>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</si>
  <si>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</si>
  <si>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</si>
  <si>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</si>
  <si>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</si>
  <si>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</si>
  <si>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</si>
  <si>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</si>
  <si>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</si>
  <si>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</si>
  <si>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</si>
  <si>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</si>
  <si>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</si>
  <si>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</si>
  <si>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</si>
  <si>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</si>
  <si>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</si>
  <si>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</si>
  <si>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</si>
  <si>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</si>
  <si>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</si>
  <si>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</si>
  <si>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</si>
  <si>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</si>
  <si>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</si>
  <si>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</si>
  <si>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</si>
  <si>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</si>
  <si>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</si>
  <si>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</si>
  <si>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</si>
  <si>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</si>
  <si>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</si>
  <si>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</si>
  <si>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</si>
  <si>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</si>
  <si>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</si>
  <si>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</si>
  <si>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</si>
  <si>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</si>
  <si>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</si>
  <si>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</si>
  <si>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</si>
  <si>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</si>
  <si>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</si>
  <si>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</si>
  <si>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</si>
  <si>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</si>
  <si>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</si>
  <si>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</si>
  <si>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</si>
  <si>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</si>
  <si>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</si>
  <si>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</si>
  <si>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</si>
  <si>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</si>
  <si>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</si>
  <si>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</si>
  <si>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</si>
  <si>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</si>
  <si>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</si>
  <si>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</si>
  <si>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</si>
  <si>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</si>
  <si>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</si>
  <si>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</si>
  <si>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</si>
  <si>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</si>
  <si>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</si>
  <si>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</si>
  <si>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</si>
  <si>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</si>
  <si>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</si>
  <si>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</si>
  <si>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</si>
  <si>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</si>
  <si>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</si>
  <si>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</si>
  <si>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</si>
  <si>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</si>
  <si>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</si>
  <si>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</si>
  <si>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</si>
  <si>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</si>
  <si>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</si>
  <si>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</si>
  <si>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</si>
  <si>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</si>
  <si>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</si>
  <si>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</si>
  <si>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</si>
  <si>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</si>
  <si>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</si>
  <si>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</si>
  <si>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</si>
  <si>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</si>
  <si>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</si>
  <si>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</si>
  <si>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</si>
  <si>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</si>
  <si>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</si>
  <si>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</si>
  <si>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</si>
  <si>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</si>
  <si>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</si>
  <si>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</si>
  <si>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</si>
  <si>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</si>
  <si>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</si>
  <si>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</si>
  <si>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</si>
  <si>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</si>
  <si>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</si>
  <si>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</si>
  <si>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</si>
  <si>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</si>
  <si>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</si>
  <si>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</si>
  <si>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</si>
  <si>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</si>
  <si>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</si>
  <si>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</si>
  <si>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</si>
  <si>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</si>
  <si>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</si>
  <si>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</si>
  <si>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</si>
  <si>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</si>
  <si>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</si>
  <si>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</si>
  <si>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</si>
  <si>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</si>
  <si>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</si>
  <si>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</si>
  <si>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</si>
  <si>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</si>
  <si>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</si>
  <si>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</si>
  <si>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</si>
  <si>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</si>
  <si>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</si>
  <si>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</si>
  <si>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</si>
  <si>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</si>
  <si>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</si>
  <si>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</si>
  <si>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</si>
  <si>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</si>
  <si>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</si>
  <si>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</si>
  <si>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</si>
  <si>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</si>
  <si>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</si>
  <si>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</si>
  <si>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</si>
  <si>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</si>
  <si>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</si>
  <si>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</si>
  <si>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</si>
  <si>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</si>
  <si>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</si>
  <si>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</si>
  <si>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</si>
  <si>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</si>
  <si>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</si>
  <si>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</si>
  <si>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</si>
  <si>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</si>
  <si>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</si>
  <si>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</si>
  <si>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</si>
  <si>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</si>
  <si>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</si>
  <si>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</si>
  <si>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</si>
  <si>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</si>
  <si>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</si>
  <si>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</si>
  <si>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</si>
  <si>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</si>
  <si>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</si>
  <si>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</si>
  <si>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</si>
  <si>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</si>
  <si>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</si>
  <si>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</si>
  <si>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</si>
  <si>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</si>
  <si>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</si>
  <si>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</si>
  <si>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</si>
  <si>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</si>
  <si>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</si>
  <si>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</si>
  <si>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</si>
  <si>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</si>
  <si>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</si>
  <si>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</si>
  <si>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</si>
  <si>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</si>
  <si>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</si>
  <si>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</si>
  <si>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</si>
  <si>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</si>
  <si>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</si>
  <si>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</si>
  <si>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</si>
  <si>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</si>
  <si>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</si>
  <si>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</si>
  <si>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</si>
  <si>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</si>
  <si>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</si>
  <si>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</si>
  <si>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</si>
  <si>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</si>
  <si>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</si>
  <si>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</si>
  <si>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</si>
  <si>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</si>
  <si>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</si>
  <si>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</si>
  <si>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</si>
  <si>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</si>
  <si>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</si>
  <si>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</si>
  <si>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</si>
  <si>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</si>
  <si>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</si>
  <si>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</si>
  <si>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</si>
  <si>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</si>
  <si>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</si>
  <si>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</si>
  <si>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</si>
  <si>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</si>
  <si>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</si>
  <si>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</si>
  <si>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</si>
  <si>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</si>
  <si>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</si>
  <si>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</si>
  <si>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</si>
  <si>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</si>
  <si>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</si>
  <si>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</si>
  <si>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</si>
  <si>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</si>
  <si>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</si>
  <si>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</si>
  <si>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</si>
  <si>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</si>
  <si>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</si>
  <si>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</si>
  <si>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</si>
  <si>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</si>
  <si>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</si>
  <si>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</si>
  <si>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</si>
  <si>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</si>
  <si>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</si>
  <si>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</si>
  <si>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</si>
  <si>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</si>
  <si>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</si>
  <si>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</si>
  <si>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</si>
  <si>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</si>
  <si>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</si>
  <si>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</si>
  <si>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</si>
  <si>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</si>
  <si>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</si>
  <si>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</si>
  <si>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</si>
  <si>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</si>
  <si>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</si>
  <si>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</si>
  <si>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</si>
  <si>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</si>
  <si>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</si>
  <si>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</si>
  <si>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</si>
  <si>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</si>
  <si>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</si>
  <si>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</si>
  <si>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</si>
  <si>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</si>
  <si>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</si>
  <si>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</si>
  <si>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</si>
  <si>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</si>
  <si>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</si>
  <si>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</si>
  <si>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</si>
  <si>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</si>
  <si>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</si>
  <si>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</si>
  <si>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</si>
  <si>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</si>
  <si>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</si>
  <si>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</si>
  <si>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</si>
  <si>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</si>
  <si>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</si>
  <si>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</si>
  <si>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</si>
  <si>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</si>
  <si>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</si>
  <si>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</si>
  <si>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</si>
  <si>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</si>
  <si>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</si>
  <si>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</si>
  <si>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</si>
  <si>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</si>
  <si>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</si>
  <si>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</si>
  <si>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</si>
  <si>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</si>
  <si>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</si>
  <si>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</si>
  <si>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</si>
  <si>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</si>
  <si>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</si>
  <si>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</si>
  <si>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</si>
  <si>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</si>
  <si>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</si>
  <si>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</si>
  <si>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</si>
  <si>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</si>
  <si>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</si>
  <si>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</si>
  <si>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</si>
  <si>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</si>
  <si>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</si>
  <si>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</si>
  <si>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</si>
  <si>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</si>
  <si>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</si>
  <si>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</si>
  <si>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</si>
  <si>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</si>
  <si>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</si>
  <si>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</si>
  <si>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</si>
  <si>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</si>
  <si>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</si>
  <si>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</si>
  <si>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</si>
  <si>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</si>
  <si>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</si>
  <si>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</si>
  <si>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</si>
  <si>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</si>
  <si>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</si>
  <si>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</si>
  <si>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</si>
  <si>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</si>
  <si>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</si>
  <si>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</si>
  <si>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</si>
  <si>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</si>
  <si>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</si>
  <si>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</si>
  <si>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</si>
  <si>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</si>
  <si>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</si>
  <si>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</si>
  <si>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</si>
  <si>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</si>
  <si>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</si>
  <si>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</si>
  <si>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</si>
  <si>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</si>
  <si>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</si>
  <si>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</si>
  <si>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</si>
  <si>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</si>
  <si>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</si>
  <si>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</si>
  <si>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</si>
  <si>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</si>
  <si>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</si>
  <si>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</si>
  <si>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</si>
  <si>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</si>
  <si>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</si>
  <si>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</si>
  <si>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</si>
  <si>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</si>
  <si>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</si>
  <si>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</si>
  <si>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</si>
  <si>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</si>
  <si>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</si>
  <si>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</si>
  <si>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</si>
  <si>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</si>
  <si>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</si>
  <si>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</si>
  <si>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</si>
  <si>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</si>
  <si>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</si>
  <si>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</si>
  <si>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</si>
  <si>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</si>
  <si>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</si>
  <si>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</si>
  <si>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</si>
  <si>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</si>
  <si>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</si>
  <si>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</si>
  <si>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</si>
  <si>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</si>
  <si>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</si>
  <si>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</si>
  <si>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</si>
  <si>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</si>
  <si>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</si>
  <si>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</si>
  <si>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</si>
  <si>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</si>
  <si>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</si>
  <si>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</si>
  <si>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</si>
  <si>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</si>
  <si>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</si>
  <si>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</si>
  <si>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</si>
  <si>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</si>
  <si>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</si>
  <si>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</si>
  <si>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</si>
  <si>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</si>
  <si>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</si>
  <si>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</si>
  <si>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</si>
  <si>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</si>
  <si>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</si>
  <si>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</si>
  <si>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</si>
  <si>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</si>
  <si>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</si>
  <si>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</si>
  <si>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</si>
  <si>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</si>
  <si>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</si>
  <si>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</si>
  <si>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</si>
  <si>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</si>
  <si>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</si>
  <si>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</si>
  <si>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</si>
  <si>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</si>
  <si>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</si>
  <si>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</si>
  <si>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</si>
  <si>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</si>
  <si>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</si>
  <si>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</si>
  <si>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</si>
  <si>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</si>
  <si>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</si>
  <si>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</si>
  <si>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</si>
  <si>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</si>
  <si>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</si>
  <si>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</si>
  <si>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</si>
  <si>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</si>
  <si>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</si>
  <si>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</si>
  <si>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</si>
  <si>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</si>
  <si>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</si>
  <si>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</si>
  <si>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</si>
  <si>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</si>
  <si>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</si>
  <si>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</si>
  <si>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</si>
  <si>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</si>
  <si>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</si>
  <si>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</si>
  <si>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</si>
  <si>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</si>
  <si>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</si>
  <si>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</si>
  <si>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</si>
  <si>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</si>
  <si>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</si>
  <si>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</si>
  <si>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</si>
  <si>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</si>
  <si>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</si>
  <si>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</si>
  <si>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</si>
  <si>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</si>
  <si>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</si>
  <si>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</si>
  <si>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</si>
  <si>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</si>
  <si>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</si>
  <si>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</si>
  <si>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</si>
  <si>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</si>
  <si>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</si>
  <si>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</si>
  <si>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</si>
  <si>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</si>
  <si>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</si>
  <si>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</si>
  <si>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</si>
  <si>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</si>
  <si>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</si>
  <si>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</si>
  <si>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</si>
  <si>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</si>
  <si>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</si>
  <si>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</si>
  <si>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</si>
  <si>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</si>
  <si>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</si>
  <si>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</si>
  <si>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</si>
  <si>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</si>
  <si>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</si>
  <si>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</si>
  <si>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</si>
  <si>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</si>
  <si>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</si>
  <si>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</si>
  <si>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</si>
  <si>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</si>
  <si>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</si>
  <si>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</si>
  <si>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</si>
  <si>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</si>
  <si>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</si>
  <si>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</si>
  <si>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</si>
  <si>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</si>
  <si>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</si>
  <si>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</si>
  <si>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</si>
  <si>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</si>
  <si>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</si>
  <si>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</si>
  <si>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</si>
  <si>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</si>
  <si>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</si>
  <si>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</si>
  <si>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</si>
  <si>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</si>
  <si>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</si>
  <si>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</si>
  <si>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</si>
  <si>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</si>
  <si>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</si>
  <si>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</si>
  <si>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</si>
  <si>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</si>
  <si>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</si>
  <si>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</si>
  <si>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</si>
  <si>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</si>
  <si>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</si>
  <si>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</si>
  <si>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</si>
  <si>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</si>
  <si>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</si>
  <si>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</si>
  <si>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</si>
  <si>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</si>
  <si>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</si>
  <si>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</si>
  <si>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</si>
  <si>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</si>
  <si>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</si>
  <si>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</si>
  <si>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</si>
  <si>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</si>
  <si>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</si>
  <si>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</si>
  <si>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</si>
  <si>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</si>
  <si>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</si>
  <si>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</si>
  <si>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</si>
  <si>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</si>
  <si>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</si>
  <si>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</si>
  <si>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</si>
  <si>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</si>
  <si>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</si>
  <si>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</si>
  <si>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</si>
  <si>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</si>
  <si>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</si>
  <si>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</si>
  <si>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</si>
  <si>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</si>
  <si>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</si>
  <si>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</si>
  <si>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</si>
  <si>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</si>
  <si>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</si>
  <si>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</si>
  <si>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</si>
  <si>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</si>
  <si>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</si>
  <si>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</si>
  <si>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</si>
  <si>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</si>
  <si>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</si>
  <si>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</si>
  <si>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</si>
  <si>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</si>
  <si>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</si>
  <si>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</si>
  <si>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</si>
  <si>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</si>
  <si>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</si>
  <si>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</si>
  <si>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</si>
  <si>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</si>
  <si>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</si>
  <si>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</si>
  <si>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</si>
  <si>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</si>
  <si>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</si>
  <si>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</si>
  <si>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</si>
  <si>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</si>
  <si>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</si>
  <si>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</si>
  <si>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</si>
  <si>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</si>
  <si>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</si>
  <si>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</si>
  <si>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</si>
  <si>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</si>
  <si>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</si>
  <si>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</si>
  <si>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</si>
  <si>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</si>
  <si>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</si>
  <si>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</si>
  <si>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</si>
  <si>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</si>
  <si>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</si>
  <si>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</si>
  <si>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</si>
  <si>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</si>
  <si>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</si>
  <si>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</si>
  <si>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</si>
  <si>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</si>
  <si>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</si>
  <si>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</si>
  <si>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</si>
  <si>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</si>
  <si>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</si>
  <si>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</si>
  <si>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</si>
  <si>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</si>
  <si>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</si>
  <si>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</si>
  <si>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</si>
  <si>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</si>
  <si>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</si>
  <si>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</si>
  <si>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</si>
  <si>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</si>
  <si>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</si>
  <si>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</si>
  <si>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</si>
  <si>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</si>
  <si>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</si>
  <si>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</si>
  <si>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</si>
  <si>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</si>
  <si>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</si>
  <si>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</si>
  <si>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</si>
  <si>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</si>
  <si>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</si>
  <si>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</si>
  <si>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</si>
  <si>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</si>
  <si>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</si>
  <si>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</si>
  <si>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</si>
  <si>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</si>
  <si>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</si>
  <si>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</si>
  <si>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</si>
  <si>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</si>
  <si>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</si>
  <si>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</si>
  <si>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</si>
  <si>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</si>
  <si>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</si>
  <si>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</si>
  <si>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</si>
  <si>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</si>
  <si>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</si>
  <si>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</si>
  <si>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</si>
  <si>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</si>
  <si>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</si>
  <si>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</si>
  <si>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</si>
  <si>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</si>
  <si>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</si>
  <si>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</si>
  <si>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</si>
  <si>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</si>
  <si>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</si>
  <si>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</si>
  <si>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</si>
  <si>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</si>
  <si>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</si>
  <si>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</si>
  <si>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</si>
  <si>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</si>
  <si>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</si>
  <si>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</si>
  <si>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</si>
  <si>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</si>
  <si>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</si>
  <si>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</si>
  <si>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</si>
  <si>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</si>
  <si>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</si>
  <si>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</si>
  <si>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</si>
  <si>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</si>
  <si>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</si>
  <si>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</si>
  <si>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</si>
  <si>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</si>
  <si>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</si>
  <si>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</si>
  <si>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</si>
  <si>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</si>
  <si>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</si>
  <si>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</si>
  <si>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</si>
  <si>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</si>
  <si>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</si>
  <si>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</si>
  <si>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</si>
  <si>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</si>
  <si>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</si>
  <si>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</si>
  <si>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</si>
  <si>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</si>
  <si>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</si>
  <si>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</si>
  <si>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</si>
  <si>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</si>
  <si>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</si>
  <si>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</si>
  <si>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</si>
  <si>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</si>
  <si>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</si>
  <si>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</si>
  <si>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</si>
  <si>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</si>
  <si>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</si>
  <si>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</si>
  <si>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</si>
  <si>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</si>
  <si>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</si>
  <si>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</si>
  <si>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</si>
  <si>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</si>
  <si>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</si>
  <si>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</si>
  <si>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</si>
  <si>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</si>
  <si>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</si>
  <si>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</si>
  <si>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</si>
  <si>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</si>
  <si>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</si>
  <si>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</si>
  <si>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</si>
  <si>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</si>
  <si>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</si>
  <si>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</si>
  <si>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</si>
  <si>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</si>
  <si>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</si>
  <si>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</si>
  <si>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</si>
  <si>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</si>
  <si>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</si>
  <si>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</si>
  <si>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</si>
  <si>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</si>
  <si>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</si>
  <si>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</si>
  <si>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</si>
  <si>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</si>
  <si>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</si>
  <si>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</si>
  <si>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</si>
  <si>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</si>
  <si>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</si>
  <si>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</si>
  <si>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</si>
  <si>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</si>
  <si>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</si>
  <si>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</si>
  <si>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</si>
  <si>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</si>
  <si>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</si>
  <si>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</si>
  <si>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</si>
  <si>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</si>
  <si>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</si>
  <si>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</si>
  <si>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</si>
  <si>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</si>
  <si>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</si>
  <si>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</si>
  <si>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</si>
  <si>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</si>
  <si>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</si>
  <si>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</si>
  <si>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</si>
  <si>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</si>
  <si>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</si>
  <si>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</si>
  <si>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</si>
  <si>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</si>
  <si>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</si>
  <si>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</si>
  <si>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</si>
  <si>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</si>
  <si>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</si>
  <si>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</si>
  <si>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</si>
  <si>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</si>
  <si>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</si>
  <si>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</si>
  <si>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</si>
  <si>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</si>
  <si>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</si>
  <si>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</si>
  <si>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</si>
  <si>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</si>
  <si>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</si>
  <si>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</si>
  <si>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</si>
  <si>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</si>
  <si>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</si>
  <si>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</si>
  <si>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</si>
  <si>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</si>
  <si>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</si>
  <si>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</si>
  <si>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</si>
  <si>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</si>
  <si>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</si>
  <si>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</si>
  <si>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</si>
  <si>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</si>
  <si>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</si>
  <si>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</si>
  <si>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</si>
  <si>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</si>
  <si>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</si>
  <si>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</si>
  <si>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</si>
  <si>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</si>
  <si>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</si>
  <si>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</si>
  <si>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</si>
  <si>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</si>
  <si>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</si>
  <si>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</si>
  <si>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</si>
  <si>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</si>
  <si>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</si>
  <si>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</si>
  <si>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</si>
  <si>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</si>
  <si>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</si>
  <si>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</si>
  <si>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</si>
  <si>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</si>
  <si>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</si>
  <si>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</si>
  <si>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</si>
  <si>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</si>
  <si>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</si>
  <si>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</si>
  <si>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</si>
  <si>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</si>
  <si>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</si>
  <si>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</si>
  <si>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</si>
  <si>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</si>
  <si>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</si>
  <si>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</si>
  <si>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</si>
  <si>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</si>
  <si>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</si>
  <si>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</si>
  <si>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</si>
  <si>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</si>
  <si>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</si>
  <si>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</si>
  <si>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</si>
  <si>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</si>
  <si>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</si>
  <si>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</si>
  <si>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</si>
  <si>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</si>
  <si>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</si>
  <si>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</si>
  <si>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</si>
  <si>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</si>
  <si>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</si>
  <si>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</si>
  <si>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</si>
  <si>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</si>
  <si>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</si>
  <si>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</si>
  <si>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</si>
  <si>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</si>
  <si>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</si>
  <si>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</si>
  <si>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</si>
  <si>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</si>
  <si>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</si>
  <si>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</si>
  <si>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</si>
  <si>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</si>
  <si>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</si>
  <si>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</si>
  <si>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</si>
  <si>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</si>
  <si>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</si>
  <si>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</si>
  <si>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</si>
  <si>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</si>
  <si>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</si>
  <si>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</si>
  <si>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</si>
  <si>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</si>
  <si>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</si>
  <si>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</si>
  <si>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</si>
  <si>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</si>
  <si>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</si>
  <si>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</si>
  <si>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</si>
  <si>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</si>
  <si>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</si>
  <si>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</si>
  <si>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</si>
  <si>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</si>
  <si>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</si>
  <si>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</si>
  <si>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</si>
  <si>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</si>
  <si>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</si>
  <si>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</si>
  <si>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</si>
  <si>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</si>
  <si>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</si>
  <si>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</si>
  <si>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</si>
  <si>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</si>
  <si>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</si>
  <si>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</si>
  <si>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</si>
  <si>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</si>
  <si>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</si>
  <si>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</si>
  <si>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</si>
  <si>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</si>
  <si>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</si>
  <si>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</si>
  <si>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</si>
  <si>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</si>
  <si>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</si>
  <si>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</si>
  <si>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</si>
  <si>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</si>
  <si>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</si>
  <si>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</si>
  <si>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</si>
  <si>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</si>
  <si>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</si>
  <si>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</si>
  <si>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</si>
  <si>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</si>
  <si>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</si>
  <si>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</si>
  <si>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</si>
  <si>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</si>
  <si>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</si>
  <si>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</si>
  <si>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</si>
  <si>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</si>
  <si>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</si>
  <si>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</si>
  <si>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</si>
  <si>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</si>
  <si>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</si>
  <si>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</si>
  <si>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</si>
  <si>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</si>
  <si>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</si>
  <si>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</si>
  <si>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</si>
  <si>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</si>
  <si>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</si>
  <si>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</si>
  <si>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</si>
  <si>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</si>
  <si>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</si>
  <si>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</si>
  <si>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</si>
  <si>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</si>
  <si>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</si>
  <si>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</si>
  <si>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</si>
  <si>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</si>
  <si>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</si>
  <si>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</si>
  <si>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</si>
  <si>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</si>
  <si>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</si>
  <si>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</si>
  <si>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</si>
  <si>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</si>
  <si>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</si>
  <si>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</si>
  <si>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</si>
  <si>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</si>
  <si>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</si>
  <si>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</si>
  <si>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</si>
  <si>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</si>
  <si>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</si>
  <si>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</si>
  <si>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</si>
  <si>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</si>
  <si>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</si>
  <si>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</si>
  <si>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</si>
  <si>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</si>
  <si>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</si>
  <si>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</si>
  <si>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</si>
  <si>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</si>
  <si>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</si>
  <si>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</si>
  <si>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</si>
  <si>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</si>
  <si>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</si>
  <si>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</si>
  <si>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</si>
  <si>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</si>
  <si>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</si>
  <si>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</si>
  <si>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</si>
  <si>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</si>
  <si>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</si>
  <si>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</si>
  <si>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</si>
  <si>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</si>
  <si>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</si>
  <si>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</si>
  <si>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</si>
  <si>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</si>
  <si>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</si>
  <si>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</si>
  <si>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</si>
  <si>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</si>
  <si>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</si>
  <si>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</si>
  <si>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</si>
  <si>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</si>
  <si>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</si>
  <si>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</si>
  <si>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</si>
  <si>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</si>
  <si>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</si>
  <si>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</si>
  <si>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</si>
  <si>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</si>
  <si>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</si>
  <si>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</si>
  <si>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</si>
  <si>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</si>
  <si>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</si>
  <si>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</si>
  <si>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</si>
  <si>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</si>
  <si>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</si>
  <si>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</si>
  <si>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</si>
  <si>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</si>
  <si>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</si>
  <si>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</si>
  <si>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</si>
  <si>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</si>
  <si>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</si>
  <si>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</si>
  <si>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</si>
  <si>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</si>
  <si>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</si>
  <si>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</si>
  <si>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</si>
  <si>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</si>
  <si>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</si>
  <si>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</si>
  <si>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</si>
  <si>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</si>
  <si>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</si>
  <si>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</si>
  <si>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</si>
  <si>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</si>
  <si>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</si>
  <si>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</si>
  <si>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</si>
  <si>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</si>
  <si>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</si>
  <si>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</si>
  <si>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</si>
  <si>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</si>
  <si>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</si>
  <si>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</si>
  <si>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</si>
  <si>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</si>
  <si>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</si>
  <si>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</si>
  <si>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</si>
  <si>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</si>
  <si>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</si>
  <si>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</si>
  <si>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</si>
  <si>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</si>
  <si>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</si>
  <si>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</si>
  <si>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</si>
  <si>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</si>
  <si>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</si>
  <si>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</si>
  <si>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</si>
  <si>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</si>
  <si>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</si>
  <si>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</si>
  <si>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</si>
  <si>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</si>
  <si>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</si>
  <si>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</si>
  <si>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</si>
  <si>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</si>
  <si>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</si>
  <si>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</si>
  <si>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</si>
  <si>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</si>
  <si>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</si>
  <si>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</si>
  <si>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</si>
  <si>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</si>
  <si>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</si>
  <si>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</si>
  <si>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</si>
  <si>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</si>
  <si>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</si>
  <si>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</si>
  <si>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</si>
  <si>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</si>
  <si>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</si>
  <si>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</si>
  <si>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</si>
  <si>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</si>
  <si>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</si>
  <si>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</si>
  <si>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</si>
  <si>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</si>
  <si>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</si>
  <si>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</si>
  <si>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</si>
  <si>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</si>
  <si>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</si>
  <si>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</si>
  <si>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</si>
  <si>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</si>
  <si>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</si>
  <si>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</si>
  <si>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</si>
  <si>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</si>
  <si>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</si>
  <si>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</si>
  <si>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</si>
  <si>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</si>
  <si>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</si>
  <si>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</si>
  <si>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</si>
  <si>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</si>
  <si>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</si>
  <si>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</si>
  <si>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</si>
  <si>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</si>
  <si>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</si>
  <si>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</si>
  <si>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</si>
  <si>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</si>
  <si>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</si>
  <si>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</si>
  <si>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</si>
  <si>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</si>
  <si>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</si>
  <si>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</si>
  <si>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</si>
  <si>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</si>
  <si>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</si>
  <si>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</si>
  <si>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</si>
  <si>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</si>
  <si>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</si>
  <si>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</si>
  <si>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</si>
  <si>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</si>
  <si>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</si>
  <si>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</si>
  <si>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</si>
  <si>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</si>
  <si>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</si>
  <si>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</si>
  <si>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</si>
  <si>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</si>
  <si>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</si>
  <si>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</si>
  <si>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</si>
  <si>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</si>
  <si>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</si>
  <si>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</si>
  <si>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</si>
  <si>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</si>
  <si>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</si>
  <si>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</si>
  <si>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</si>
  <si>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</si>
  <si>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</si>
  <si>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</si>
  <si>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</si>
  <si>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</si>
  <si>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</si>
  <si>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</si>
  <si>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</si>
  <si>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</si>
  <si>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</si>
  <si>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</si>
  <si>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</si>
  <si>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</si>
  <si>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</si>
  <si>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</si>
  <si>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</si>
  <si>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</si>
  <si>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</si>
  <si>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</si>
  <si>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</si>
  <si>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</si>
  <si>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</si>
  <si>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</si>
  <si>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</si>
  <si>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</si>
  <si>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</si>
  <si>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</si>
  <si>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</si>
  <si>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</si>
  <si>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</si>
  <si>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</si>
  <si>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</si>
  <si>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</si>
  <si>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</si>
  <si>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</si>
  <si>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</si>
  <si>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</si>
  <si>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</si>
  <si>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</si>
  <si>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</si>
  <si>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</si>
  <si>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</si>
  <si>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</si>
  <si>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</si>
  <si>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</si>
  <si>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</si>
  <si>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</si>
  <si>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</si>
  <si>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</si>
  <si>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</si>
  <si>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</si>
  <si>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</si>
  <si>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</si>
  <si>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</si>
  <si>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</si>
  <si>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</si>
  <si>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</si>
  <si>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</si>
  <si>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</si>
  <si>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</si>
  <si>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</si>
  <si>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</si>
  <si>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</si>
  <si>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</si>
  <si>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</si>
  <si>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</si>
  <si>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</si>
  <si>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</si>
  <si>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</si>
  <si>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</si>
  <si>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</si>
  <si>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</si>
  <si>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</si>
  <si>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</si>
  <si>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</si>
  <si>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</si>
  <si>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</si>
  <si>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</si>
  <si>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</si>
  <si>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</si>
  <si>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</si>
  <si>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</si>
  <si>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</si>
  <si>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</si>
  <si>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</si>
  <si>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</si>
  <si>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</si>
  <si>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</si>
  <si>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</si>
  <si>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</si>
  <si>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</si>
  <si>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</si>
  <si>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</si>
  <si>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</si>
  <si>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</si>
  <si>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</si>
  <si>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</si>
  <si>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</si>
  <si>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</si>
  <si>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</si>
  <si>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</si>
  <si>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</si>
  <si>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</si>
  <si>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</si>
  <si>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</si>
  <si>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</si>
  <si>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</si>
  <si>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</si>
  <si>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</si>
  <si>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</si>
  <si>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</si>
  <si>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</si>
  <si>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</si>
  <si>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</si>
  <si>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</si>
  <si>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</si>
  <si>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</si>
  <si>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</si>
  <si>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</si>
  <si>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</si>
  <si>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</si>
  <si>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</si>
  <si>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</si>
  <si>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</si>
  <si>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</si>
  <si>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</si>
  <si>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</si>
  <si>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</si>
  <si>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</si>
  <si>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</si>
  <si>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</si>
  <si>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</si>
  <si>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</si>
  <si>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</si>
  <si>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</si>
  <si>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</si>
  <si>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</si>
  <si>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</si>
  <si>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</si>
  <si>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</si>
  <si>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</si>
  <si>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</si>
  <si>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</si>
  <si>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</si>
  <si>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</si>
  <si>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</si>
  <si>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</si>
  <si>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</si>
  <si>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</si>
  <si>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</si>
  <si>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</si>
  <si>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</si>
  <si>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</si>
  <si>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</si>
  <si>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</si>
  <si>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</si>
  <si>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</si>
  <si>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</si>
  <si>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</si>
  <si>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</si>
  <si>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</si>
  <si>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</si>
  <si>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</si>
  <si>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</si>
  <si>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</si>
  <si>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</si>
  <si>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</si>
  <si>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</si>
  <si>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</si>
  <si>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</si>
  <si>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</si>
  <si>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</si>
  <si>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</si>
  <si>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</si>
  <si>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</si>
  <si>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</si>
  <si>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</si>
  <si>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</si>
  <si>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</si>
  <si>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</si>
  <si>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</si>
  <si>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</si>
  <si>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</si>
  <si>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</si>
  <si>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</si>
  <si>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</si>
  <si>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</si>
  <si>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</si>
  <si>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</si>
  <si>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</si>
  <si>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</si>
  <si>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</si>
  <si>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</si>
  <si>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</si>
  <si>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</si>
  <si>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</si>
  <si>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</si>
  <si>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</si>
  <si>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</si>
  <si>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</si>
  <si>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</si>
  <si>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</si>
  <si>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</si>
  <si>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</si>
  <si>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</si>
  <si>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</si>
  <si>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</si>
  <si>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</si>
  <si>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</si>
  <si>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</si>
  <si>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</si>
  <si>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</si>
  <si>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</si>
  <si>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</si>
  <si>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</si>
  <si>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</si>
  <si>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</si>
  <si>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</si>
  <si>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</si>
  <si>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</si>
  <si>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</si>
  <si>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</si>
  <si>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</si>
  <si>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</si>
  <si>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</si>
  <si>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</si>
  <si>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</si>
  <si>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</si>
  <si>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</si>
  <si>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</si>
  <si>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</si>
  <si>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</si>
  <si>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</si>
  <si>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</si>
  <si>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</si>
  <si>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</si>
  <si>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</si>
  <si>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</si>
  <si>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</si>
  <si>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</si>
  <si>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</si>
  <si>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</si>
  <si>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</si>
  <si>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</si>
  <si>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</si>
  <si>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</si>
  <si>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</si>
  <si>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</si>
  <si>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</si>
  <si>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</si>
  <si>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</si>
  <si>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</si>
  <si>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</si>
  <si>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</si>
  <si>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</si>
  <si>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</si>
  <si>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</si>
  <si>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</si>
  <si>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</si>
  <si>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</si>
  <si>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</si>
  <si>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</si>
  <si>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</si>
  <si>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</si>
  <si>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</si>
  <si>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</si>
  <si>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</si>
  <si>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</si>
  <si>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</si>
  <si>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</si>
  <si>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</si>
  <si>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</si>
  <si>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</si>
  <si>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</si>
  <si>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</si>
  <si>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</si>
  <si>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</si>
  <si>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</si>
  <si>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</si>
  <si>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</si>
  <si>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</si>
  <si>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</si>
  <si>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</si>
  <si>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</si>
  <si>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</si>
  <si>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</si>
  <si>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</si>
  <si>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</si>
  <si>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</si>
  <si>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</si>
  <si>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</si>
  <si>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</si>
  <si>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</si>
  <si>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</si>
  <si>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</si>
  <si>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</si>
  <si>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</si>
  <si>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</si>
  <si>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</si>
  <si>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</si>
  <si>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</si>
  <si>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</si>
  <si>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</si>
  <si>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</si>
  <si>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</si>
  <si>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</si>
  <si>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</si>
  <si>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</si>
  <si>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</si>
  <si>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</si>
  <si>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</si>
  <si>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</si>
  <si>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</si>
  <si>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</si>
  <si>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</si>
  <si>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</si>
  <si>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</si>
  <si>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</si>
  <si>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</si>
  <si>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</si>
  <si>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</si>
  <si>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</si>
  <si>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</si>
  <si>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</si>
  <si>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</si>
  <si>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</si>
  <si>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</si>
  <si>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</si>
  <si>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</si>
  <si>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</si>
  <si>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</si>
  <si>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</si>
  <si>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</si>
  <si>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</si>
  <si>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</si>
  <si>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</si>
  <si>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</si>
  <si>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</si>
  <si>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</si>
  <si>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</si>
  <si>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</si>
  <si>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</si>
  <si>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</si>
  <si>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</si>
  <si>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</si>
  <si>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</si>
  <si>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</si>
  <si>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</si>
  <si>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</si>
  <si>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</si>
  <si>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</si>
  <si>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</si>
  <si>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</si>
  <si>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</si>
  <si>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</si>
  <si>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</si>
  <si>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</si>
  <si>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</si>
  <si>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</si>
  <si>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</si>
  <si>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</si>
  <si>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</si>
  <si>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</si>
  <si>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</si>
  <si>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</si>
  <si>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</si>
  <si>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</si>
  <si>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</si>
  <si>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</si>
  <si>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</si>
  <si>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</si>
  <si>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</si>
  <si>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</si>
  <si>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</si>
  <si>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</si>
  <si>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</si>
  <si>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</si>
  <si>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</si>
  <si>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</si>
  <si>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</si>
  <si>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</si>
  <si>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</si>
  <si>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</si>
  <si>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</si>
  <si>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</si>
  <si>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</si>
  <si>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</si>
  <si>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</si>
  <si>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</si>
  <si>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</si>
  <si>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</si>
  <si>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</si>
  <si>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</si>
  <si>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</si>
  <si>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</si>
  <si>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</si>
  <si>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</si>
  <si>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</si>
  <si>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</si>
  <si>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</si>
  <si>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</si>
  <si>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</si>
  <si>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</si>
  <si>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</si>
  <si>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</si>
  <si>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</si>
  <si>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</si>
  <si>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</si>
  <si>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</si>
  <si>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</si>
  <si>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</si>
  <si>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</si>
  <si>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</si>
  <si>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</si>
  <si>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</si>
  <si>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</si>
  <si>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</si>
  <si>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</si>
  <si>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</si>
  <si>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</si>
  <si>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</si>
  <si>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</si>
  <si>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</si>
  <si>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</si>
  <si>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</si>
  <si>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</si>
  <si>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</si>
  <si>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</si>
  <si>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</si>
  <si>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</si>
  <si>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</si>
  <si>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</si>
  <si>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</si>
  <si>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</si>
  <si>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</si>
  <si>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</si>
  <si>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</si>
  <si>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</si>
  <si>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</si>
  <si>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</si>
  <si>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</si>
  <si>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</si>
  <si>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</si>
  <si>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</si>
  <si>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</si>
  <si>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</si>
  <si>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</si>
  <si>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</si>
  <si>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</si>
  <si>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</si>
  <si>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</si>
  <si>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</si>
  <si>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</si>
  <si>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</si>
  <si>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</si>
  <si>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</si>
  <si>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</si>
  <si>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</si>
  <si>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</si>
  <si>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</si>
  <si>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</si>
  <si>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</si>
  <si>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</si>
  <si>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</si>
  <si>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</si>
  <si>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</si>
  <si>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</si>
  <si>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</si>
  <si>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</si>
  <si>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</si>
  <si>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</si>
  <si>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</si>
  <si>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</si>
  <si>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</si>
  <si>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</si>
  <si>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</si>
  <si>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</si>
  <si>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</si>
  <si>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</si>
  <si>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</si>
  <si>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</si>
  <si>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</si>
  <si>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</si>
  <si>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</si>
  <si>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</si>
  <si>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</si>
  <si>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</si>
  <si>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</si>
  <si>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</si>
  <si>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</si>
  <si>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</si>
  <si>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</si>
  <si>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</si>
  <si>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</si>
  <si>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</si>
  <si>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</si>
  <si>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</si>
  <si>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</si>
  <si>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</si>
  <si>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</si>
  <si>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</si>
  <si>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</si>
  <si>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</si>
  <si>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</si>
  <si>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</si>
  <si>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</si>
  <si>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</si>
  <si>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</si>
  <si>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</si>
  <si>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</si>
  <si>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</si>
  <si>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</si>
  <si>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</si>
  <si>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</si>
  <si>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</si>
  <si>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</si>
  <si>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</si>
  <si>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</si>
  <si>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</si>
  <si>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</si>
  <si>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</si>
  <si>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</si>
  <si>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</si>
  <si>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</si>
  <si>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</si>
  <si>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</si>
  <si>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</si>
  <si>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</si>
  <si>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</si>
  <si>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</si>
  <si>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</si>
  <si>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</si>
  <si>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</si>
  <si>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</si>
  <si>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</si>
  <si>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</si>
  <si>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</si>
  <si>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</si>
  <si>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</si>
  <si>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</si>
  <si>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</si>
  <si>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</si>
  <si>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</si>
  <si>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</si>
  <si>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</si>
  <si>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</si>
  <si>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</si>
  <si>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</si>
  <si>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</si>
  <si>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</si>
  <si>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</si>
  <si>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</si>
  <si>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</si>
  <si>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</si>
  <si>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</si>
  <si>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</si>
  <si>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</si>
  <si>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</si>
  <si>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</si>
  <si>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</si>
  <si>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</si>
  <si>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</si>
  <si>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</si>
  <si>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</si>
  <si>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</si>
  <si>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</si>
  <si>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</si>
  <si>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</si>
  <si>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</si>
  <si>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</si>
  <si>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</si>
  <si>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</si>
  <si>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</si>
  <si>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</si>
  <si>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</si>
  <si>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</si>
  <si>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</si>
  <si>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</si>
  <si>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</si>
  <si>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</si>
  <si>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</si>
  <si>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</si>
  <si>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</si>
  <si>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</si>
  <si>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</si>
  <si>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</si>
  <si>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</si>
  <si>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</si>
  <si>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</si>
  <si>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</si>
  <si>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</si>
  <si>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</si>
  <si>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</si>
  <si>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</si>
  <si>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</si>
  <si>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</si>
  <si>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</si>
  <si>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</si>
  <si>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</si>
  <si>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</si>
  <si>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</si>
  <si>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</si>
  <si>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</si>
  <si>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</si>
  <si>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</si>
  <si>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</si>
  <si>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</si>
  <si>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</si>
  <si>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</si>
  <si>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</si>
  <si>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</si>
  <si>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</si>
  <si>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</si>
  <si>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</si>
  <si>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</si>
  <si>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</si>
  <si>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</si>
  <si>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</si>
  <si>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</si>
  <si>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</si>
  <si>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</si>
  <si>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</si>
  <si>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</si>
  <si>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</si>
  <si>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</si>
  <si>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</si>
  <si>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</si>
  <si>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</si>
  <si>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</si>
  <si>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</si>
  <si>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</si>
  <si>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</si>
  <si>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</si>
  <si>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</si>
  <si>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</si>
  <si>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</si>
  <si>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</si>
  <si>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</si>
  <si>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</si>
  <si>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</si>
  <si>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</si>
  <si>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</si>
  <si>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</si>
  <si>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</si>
  <si>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</si>
  <si>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</si>
  <si>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</si>
  <si>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</si>
  <si>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</si>
  <si>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</si>
  <si>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</si>
  <si>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</si>
  <si>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</si>
  <si>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</si>
  <si>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</si>
  <si>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</si>
  <si>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</si>
  <si>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</si>
  <si>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</si>
  <si>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</si>
  <si>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</si>
  <si>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</si>
  <si>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</si>
  <si>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</si>
  <si>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</si>
  <si>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</si>
  <si>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</si>
  <si>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</si>
  <si>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</si>
  <si>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</si>
  <si>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</si>
  <si>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</si>
  <si>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</si>
  <si>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</si>
  <si>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</si>
  <si>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</si>
  <si>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</si>
  <si>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</si>
  <si>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</si>
  <si>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</si>
  <si>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</si>
  <si>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</si>
  <si>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</si>
  <si>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</si>
  <si>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</si>
  <si>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</si>
  <si>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</si>
  <si>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</si>
  <si>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</si>
  <si>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</si>
  <si>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</si>
  <si>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</si>
  <si>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</si>
  <si>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</si>
  <si>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</si>
  <si>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</si>
  <si>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</si>
  <si>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</si>
  <si>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</si>
  <si>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</si>
  <si>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</si>
  <si>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</si>
  <si>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</si>
  <si>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</si>
  <si>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</si>
  <si>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</si>
  <si>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</si>
  <si>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</si>
  <si>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</si>
  <si>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</si>
  <si>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</si>
  <si>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</si>
  <si>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</si>
  <si>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</si>
  <si>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</si>
  <si>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</si>
  <si>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</si>
  <si>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</si>
  <si>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</si>
  <si>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</si>
  <si>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</si>
  <si>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</si>
  <si>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</si>
  <si>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</si>
  <si>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</si>
  <si>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</si>
  <si>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</si>
  <si>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</si>
  <si>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</si>
  <si>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</si>
  <si>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</si>
  <si>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</si>
  <si>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</si>
  <si>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</si>
  <si>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</si>
  <si>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</si>
  <si>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</si>
  <si>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</si>
  <si>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</si>
  <si>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</si>
  <si>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</si>
  <si>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</si>
  <si>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</si>
  <si>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</si>
  <si>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</si>
  <si>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</si>
  <si>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</si>
  <si>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</si>
  <si>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</si>
  <si>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</si>
  <si>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</si>
  <si>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</si>
  <si>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</si>
  <si>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</si>
  <si>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</si>
  <si>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</si>
  <si>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</si>
  <si>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</si>
  <si>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</si>
  <si>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</si>
  <si>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</si>
  <si>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</si>
  <si>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</si>
  <si>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</si>
  <si>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</si>
  <si>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</si>
  <si>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</si>
  <si>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</si>
  <si>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</si>
  <si>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</si>
  <si>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</si>
  <si>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</si>
  <si>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</si>
  <si>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</si>
  <si>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</si>
  <si>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</si>
  <si>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</si>
  <si>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</si>
  <si>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</si>
  <si>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</si>
  <si>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</si>
  <si>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</si>
  <si>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</si>
  <si>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</si>
  <si>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</si>
  <si>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</si>
  <si>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</si>
  <si>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</si>
  <si>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</si>
  <si>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</si>
  <si>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</si>
  <si>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</si>
  <si>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</si>
  <si>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</si>
  <si>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</si>
  <si>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</si>
  <si>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</si>
  <si>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</si>
  <si>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</si>
  <si>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</si>
  <si>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</si>
  <si>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</si>
  <si>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</si>
  <si>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</si>
  <si>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</si>
  <si>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</si>
  <si>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</si>
  <si>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</si>
  <si>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</si>
  <si>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</si>
  <si>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</si>
  <si>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</si>
  <si>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</si>
  <si>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</si>
  <si>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</si>
  <si>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</si>
  <si>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</si>
  <si>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</si>
  <si>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</si>
  <si>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</si>
  <si>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</si>
  <si>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</si>
  <si>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</si>
  <si>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</si>
  <si>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</si>
  <si>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</si>
  <si>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</si>
  <si>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</si>
  <si>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</si>
  <si>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</si>
  <si>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</si>
  <si>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</si>
  <si>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</si>
  <si>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</si>
  <si>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</si>
  <si>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</si>
  <si>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</si>
  <si>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</si>
  <si>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</si>
  <si>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</si>
  <si>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</si>
  <si>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</si>
  <si>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</si>
  <si>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</si>
  <si>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</si>
  <si>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</si>
  <si>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</si>
  <si>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</si>
  <si>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</si>
  <si>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</si>
  <si>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</si>
  <si>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</si>
  <si>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</si>
  <si>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</si>
  <si>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</si>
  <si>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</si>
  <si>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</si>
  <si>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</si>
  <si>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</si>
  <si>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</si>
  <si>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</si>
  <si>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</si>
  <si>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</si>
  <si>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</si>
  <si>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</si>
  <si>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</si>
  <si>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</si>
  <si>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</si>
  <si>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</si>
  <si>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</si>
  <si>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</si>
  <si>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</si>
  <si>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</si>
  <si>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</si>
  <si>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</si>
  <si>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</si>
  <si>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</si>
  <si>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</si>
  <si>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</si>
  <si>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</si>
  <si>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</si>
  <si>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</si>
  <si>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</si>
  <si>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</si>
  <si>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</si>
  <si>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</si>
  <si>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</si>
  <si>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</si>
  <si>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</si>
  <si>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</si>
  <si>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</si>
  <si>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</si>
  <si>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</si>
  <si>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</si>
  <si>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</si>
  <si>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</si>
  <si>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</si>
  <si>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</si>
  <si>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</si>
  <si>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</si>
  <si>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</si>
  <si>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</si>
  <si>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</si>
  <si>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</si>
  <si>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</si>
  <si>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</si>
  <si>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</si>
  <si>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</si>
  <si>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</si>
  <si>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</si>
  <si>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</si>
  <si>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</si>
  <si>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</si>
  <si>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</si>
  <si>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</si>
  <si>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</si>
  <si>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</si>
  <si>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</si>
  <si>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</si>
  <si>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</si>
  <si>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</si>
  <si>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</si>
  <si>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</si>
  <si>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</si>
  <si>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</si>
  <si>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</si>
  <si>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</si>
  <si>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</si>
  <si>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</si>
  <si>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</si>
  <si>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</si>
  <si>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</si>
  <si>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</si>
  <si>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</si>
  <si>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</si>
  <si>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</si>
  <si>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</si>
  <si>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</si>
  <si>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</si>
  <si>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</si>
  <si>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</si>
  <si>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</si>
  <si>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</si>
  <si>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</si>
  <si>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</si>
  <si>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</si>
  <si>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</si>
  <si>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</si>
  <si>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</si>
  <si>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</si>
  <si>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</si>
  <si>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</si>
  <si>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</si>
  <si>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</si>
  <si>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</si>
  <si>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</si>
  <si>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</si>
  <si>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</si>
  <si>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</si>
  <si>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</si>
  <si>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</si>
  <si>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</si>
  <si>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</si>
  <si>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</si>
  <si>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</si>
  <si>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</si>
  <si>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</si>
  <si>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</si>
  <si>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</si>
  <si>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</si>
  <si>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</si>
  <si>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</si>
  <si>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</si>
  <si>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</si>
  <si>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</si>
  <si>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</si>
  <si>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</si>
  <si>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</si>
  <si>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</si>
  <si>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</si>
  <si>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</si>
  <si>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</si>
  <si>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</si>
  <si>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</si>
  <si>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</si>
  <si>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</si>
  <si>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</si>
  <si>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</si>
  <si>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</si>
  <si>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</si>
  <si>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</si>
  <si>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</si>
  <si>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</si>
  <si>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</si>
  <si>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</si>
  <si>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</si>
  <si>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</si>
  <si>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</si>
  <si>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</si>
  <si>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</si>
  <si>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</si>
  <si>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</si>
  <si>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</si>
  <si>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</si>
  <si>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</si>
  <si>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</si>
  <si>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</si>
  <si>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</si>
  <si>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</si>
  <si>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</si>
  <si>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</si>
  <si>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</si>
  <si>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</si>
  <si>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</si>
  <si>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</si>
  <si>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</si>
  <si>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</si>
  <si>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</si>
  <si>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</si>
  <si>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</si>
  <si>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</si>
  <si>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</si>
  <si>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</si>
  <si>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</si>
  <si>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</si>
  <si>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</si>
  <si>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</si>
  <si>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</si>
  <si>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</si>
  <si>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</si>
  <si>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</si>
  <si>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</si>
  <si>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</si>
  <si>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</si>
  <si>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</si>
  <si>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</si>
  <si>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</si>
  <si>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</si>
  <si>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</si>
  <si>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</si>
  <si>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</si>
  <si>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</si>
  <si>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</si>
  <si>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</si>
  <si>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</si>
  <si>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</si>
  <si>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</si>
  <si>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</si>
  <si>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</si>
  <si>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</si>
  <si>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</si>
  <si>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</si>
  <si>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</si>
  <si>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</si>
  <si>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</si>
  <si>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</si>
  <si>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</si>
  <si>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</si>
  <si>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</si>
  <si>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</si>
  <si>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</si>
  <si>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</si>
  <si>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</si>
  <si>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</si>
  <si>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</si>
  <si>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</si>
  <si>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</si>
  <si>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</si>
  <si>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</si>
  <si>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</si>
  <si>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</si>
  <si>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</si>
  <si>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</si>
  <si>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</si>
  <si>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</si>
  <si>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</si>
  <si>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</si>
  <si>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</si>
  <si>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</si>
  <si>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</si>
  <si>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</si>
  <si>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</si>
  <si>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</si>
  <si>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</si>
  <si>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</si>
  <si>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</si>
  <si>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</si>
  <si>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</si>
  <si>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</si>
  <si>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</si>
  <si>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</si>
  <si>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</si>
  <si>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</si>
  <si>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</si>
  <si>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</si>
  <si>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</si>
  <si>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</si>
  <si>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</si>
  <si>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</si>
  <si>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</si>
  <si>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</si>
  <si>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</si>
  <si>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</si>
  <si>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</si>
  <si>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</si>
  <si>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</si>
  <si>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</si>
  <si>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</si>
  <si>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</si>
  <si>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</si>
  <si>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</si>
  <si>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</si>
  <si>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</si>
  <si>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</si>
  <si>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</si>
  <si>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</si>
  <si>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</si>
  <si>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</si>
  <si>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</si>
  <si>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</si>
  <si>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</si>
  <si>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</si>
  <si>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</si>
  <si>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</si>
  <si>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</si>
  <si>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</si>
  <si>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</si>
  <si>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</si>
  <si>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</si>
  <si>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</si>
  <si>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</si>
  <si>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</si>
  <si>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</si>
  <si>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</si>
  <si>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</si>
  <si>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</si>
  <si>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</si>
  <si>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</si>
  <si>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</si>
  <si>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</si>
  <si>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</si>
  <si>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</si>
  <si>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</si>
  <si>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</si>
  <si>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</si>
  <si>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</si>
  <si>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</si>
  <si>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</si>
  <si>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</si>
  <si>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</si>
  <si>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</si>
  <si>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</si>
  <si>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</si>
  <si>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</si>
  <si>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</si>
  <si>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</si>
  <si>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</si>
  <si>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</si>
  <si>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</si>
  <si>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</si>
  <si>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</si>
  <si>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</si>
  <si>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</si>
  <si>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</si>
  <si>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</si>
  <si>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</si>
  <si>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</si>
  <si>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</si>
  <si>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</si>
  <si>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</si>
  <si>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</si>
  <si>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</si>
  <si>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</si>
  <si>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</si>
  <si>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</si>
  <si>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</si>
  <si>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</si>
  <si>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</si>
  <si>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</si>
  <si>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</si>
  <si>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</si>
  <si>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</si>
  <si>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</si>
  <si>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</si>
  <si>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</si>
  <si>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</si>
  <si>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</si>
  <si>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</si>
  <si>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</si>
  <si>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</si>
  <si>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</si>
  <si>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</si>
  <si>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</si>
  <si>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</si>
  <si>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</si>
  <si>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</si>
  <si>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</si>
  <si>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</si>
  <si>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</si>
  <si>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</si>
  <si>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</si>
  <si>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</si>
  <si>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</si>
  <si>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</si>
  <si>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</si>
  <si>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</si>
  <si>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</si>
  <si>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</si>
  <si>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</si>
  <si>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</si>
  <si>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</si>
  <si>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</si>
  <si>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</si>
  <si>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</si>
  <si>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</si>
  <si>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</si>
  <si>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</si>
  <si>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</si>
  <si>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</si>
  <si>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</si>
  <si>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</si>
  <si>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</si>
  <si>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</si>
  <si>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</si>
  <si>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</si>
  <si>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</si>
  <si>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</si>
  <si>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</si>
  <si>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</si>
  <si>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</si>
  <si>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</si>
  <si>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</si>
  <si>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</si>
  <si>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</si>
  <si>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</si>
  <si>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</si>
  <si>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</si>
  <si>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</si>
  <si>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</si>
  <si>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</si>
  <si>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</si>
  <si>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</si>
  <si>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</si>
  <si>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</si>
  <si>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</si>
  <si>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</si>
  <si>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</si>
  <si>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</si>
  <si>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</si>
  <si>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</si>
  <si>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</si>
  <si>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</si>
  <si>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</si>
  <si>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</si>
  <si>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</si>
  <si>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</si>
  <si>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</si>
  <si>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</si>
  <si>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</si>
  <si>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</si>
  <si>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</si>
  <si>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</si>
  <si>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</si>
  <si>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</si>
  <si>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</si>
  <si>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</si>
  <si>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</si>
  <si>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</si>
  <si>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</si>
  <si>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</si>
  <si>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</si>
  <si>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</si>
  <si>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</si>
  <si>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</si>
  <si>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</si>
  <si>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</si>
  <si>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</si>
  <si>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</si>
  <si>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</si>
  <si>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</si>
  <si>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</si>
  <si>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</si>
  <si>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</si>
  <si>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</si>
  <si>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</si>
  <si>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</si>
  <si>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</si>
  <si>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</si>
  <si>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</si>
  <si>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</si>
  <si>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</si>
  <si>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</si>
  <si>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</si>
  <si>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</si>
  <si>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</si>
  <si>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</si>
  <si>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</si>
  <si>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</si>
  <si>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</si>
  <si>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</si>
  <si>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</si>
  <si>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</si>
  <si>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</si>
  <si>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</si>
  <si>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</si>
  <si>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</si>
  <si>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</si>
  <si>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</si>
  <si>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</si>
  <si>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</si>
  <si>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</si>
  <si>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</si>
  <si>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</si>
  <si>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</si>
  <si>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</si>
  <si>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</si>
  <si>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</si>
  <si>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</si>
  <si>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</si>
  <si>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</si>
  <si>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</si>
  <si>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</si>
  <si>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</si>
  <si>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</si>
  <si>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</si>
  <si>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</si>
  <si>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</si>
  <si>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</si>
  <si>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</si>
  <si>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</si>
  <si>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</si>
  <si>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</si>
  <si>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</si>
  <si>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</si>
  <si>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</si>
  <si>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</si>
  <si>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</si>
  <si>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</si>
  <si>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</si>
  <si>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</si>
  <si>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</si>
  <si>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</si>
  <si>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</si>
  <si>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</si>
  <si>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</si>
  <si>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</si>
  <si>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</si>
  <si>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</si>
  <si>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</si>
  <si>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</si>
  <si>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</si>
  <si>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</si>
  <si>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</si>
  <si>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</si>
  <si>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</si>
  <si>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</si>
  <si>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</si>
  <si>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</si>
  <si>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</si>
  <si>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</si>
  <si>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</si>
  <si>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</si>
  <si>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</si>
  <si>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</si>
  <si>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</si>
  <si>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</si>
  <si>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</si>
  <si>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</si>
  <si>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</si>
  <si>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</si>
  <si>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</si>
  <si>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</si>
  <si>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</si>
  <si>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</si>
  <si>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</si>
  <si>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</si>
  <si>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</si>
  <si>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</si>
  <si>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</si>
  <si>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</si>
  <si>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</si>
  <si>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</si>
  <si>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</si>
  <si>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</si>
  <si>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</si>
  <si>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</si>
  <si>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</si>
  <si>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</si>
  <si>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</si>
  <si>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</si>
  <si>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</si>
  <si>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</si>
  <si>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</si>
  <si>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</si>
  <si>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</si>
  <si>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</si>
  <si>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</si>
  <si>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</si>
  <si>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</si>
  <si>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</si>
  <si>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</si>
  <si>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</si>
  <si>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</si>
  <si>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</si>
  <si>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</si>
  <si>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</si>
  <si>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</si>
  <si>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</si>
  <si>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</si>
  <si>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</si>
  <si>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</si>
  <si>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</si>
  <si>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</si>
  <si>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</si>
  <si>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</si>
  <si>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</si>
  <si>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</si>
  <si>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</si>
  <si>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</si>
  <si>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</si>
  <si>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</si>
  <si>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</si>
  <si>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</si>
  <si>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</si>
  <si>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</si>
  <si>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</si>
  <si>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</si>
  <si>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</si>
  <si>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</si>
  <si>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</si>
  <si>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</si>
  <si>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</si>
  <si>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</si>
  <si>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</si>
  <si>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</si>
  <si>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</si>
  <si>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</si>
  <si>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</si>
  <si>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</si>
  <si>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</si>
  <si>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</si>
  <si>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</si>
  <si>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</si>
  <si>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</si>
  <si>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</si>
  <si>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</si>
  <si>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</si>
  <si>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</si>
  <si>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</si>
  <si>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</si>
  <si>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</si>
  <si>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</si>
  <si>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</si>
  <si>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</si>
  <si>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</si>
  <si>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</si>
  <si>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</si>
  <si>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</si>
  <si>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</si>
  <si>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</si>
  <si>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</si>
  <si>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</si>
  <si>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</si>
  <si>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</si>
  <si>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</si>
  <si>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</si>
  <si>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</si>
  <si>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</si>
  <si>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</si>
  <si>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</si>
  <si>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</si>
  <si>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</si>
  <si>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</si>
  <si>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</si>
  <si>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</si>
  <si>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</si>
  <si>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</si>
  <si>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</si>
  <si>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</si>
  <si>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</si>
  <si>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</si>
  <si>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</si>
  <si>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</si>
  <si>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</si>
  <si>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</si>
  <si>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</si>
  <si>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</si>
  <si>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</si>
  <si>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</si>
  <si>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</si>
  <si>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</si>
  <si>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</si>
  <si>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</si>
  <si>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</si>
  <si>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</si>
  <si>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</si>
  <si>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</si>
  <si>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</si>
  <si>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</si>
  <si>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</si>
  <si>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</si>
  <si>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</si>
  <si>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</si>
  <si>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</si>
  <si>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</si>
  <si>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</si>
  <si>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</si>
  <si>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</si>
  <si>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</si>
  <si>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</si>
  <si>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</si>
  <si>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</si>
  <si>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</si>
  <si>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</si>
  <si>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</si>
  <si>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</si>
  <si>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</si>
  <si>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</si>
  <si>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</si>
  <si>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</si>
  <si>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</si>
  <si>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</si>
  <si>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</si>
  <si>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</si>
  <si>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</si>
  <si>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</si>
  <si>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</si>
  <si>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</si>
  <si>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</si>
  <si>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</si>
  <si>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</si>
  <si>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</si>
  <si>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</si>
  <si>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</si>
  <si>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</si>
  <si>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</si>
  <si>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</si>
  <si>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</si>
  <si>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</si>
  <si>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</si>
  <si>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</si>
  <si>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</si>
  <si>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</si>
  <si>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</si>
  <si>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</si>
  <si>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</si>
  <si>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</si>
  <si>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</si>
  <si>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</si>
  <si>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</si>
  <si>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</si>
  <si>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</si>
  <si>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</si>
  <si>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</si>
  <si>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</si>
  <si>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</si>
  <si>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</si>
  <si>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</si>
  <si>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</si>
  <si>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</si>
  <si>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</si>
  <si>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</si>
  <si>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</si>
  <si>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</si>
  <si>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</si>
  <si>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</si>
  <si>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</si>
  <si>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</si>
  <si>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</si>
  <si>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</si>
  <si>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</si>
  <si>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</si>
  <si>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</si>
  <si>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</si>
  <si>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</si>
  <si>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</si>
  <si>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</si>
  <si>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</si>
  <si>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</si>
  <si>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</si>
  <si>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</si>
  <si>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</si>
  <si>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</si>
  <si>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</si>
  <si>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</si>
  <si>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</si>
  <si>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</si>
  <si>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</si>
  <si>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</si>
  <si>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</si>
  <si>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</si>
  <si>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</si>
  <si>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</si>
  <si>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</si>
  <si>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</si>
  <si>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</si>
  <si>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</si>
  <si>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</si>
  <si>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</si>
  <si>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</si>
  <si>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</si>
  <si>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</si>
  <si>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</si>
  <si>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</si>
  <si>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</si>
  <si>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</si>
  <si>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</si>
  <si>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</si>
  <si>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</si>
  <si>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</si>
  <si>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</si>
  <si>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</si>
  <si>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</si>
  <si>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</si>
  <si>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</si>
  <si>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</si>
  <si>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</si>
  <si>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</si>
  <si>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</si>
  <si>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</si>
  <si>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</si>
  <si>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</si>
  <si>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</si>
  <si>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</si>
  <si>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</si>
  <si>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</si>
  <si>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</si>
  <si>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</si>
  <si>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</si>
  <si>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</si>
  <si>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</si>
  <si>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</si>
  <si>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</si>
  <si>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</si>
  <si>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</si>
  <si>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</si>
  <si>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</si>
  <si>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</si>
  <si>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</si>
  <si>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</si>
  <si>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</si>
  <si>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</si>
  <si>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</si>
  <si>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</si>
  <si>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</si>
  <si>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</si>
  <si>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</si>
  <si>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</si>
  <si>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</si>
  <si>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</si>
  <si>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</si>
  <si>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</si>
  <si>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</si>
  <si>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</si>
  <si>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</si>
  <si>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</si>
  <si>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</si>
  <si>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</si>
  <si>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</si>
  <si>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</si>
  <si>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</si>
  <si>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</si>
  <si>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</si>
  <si>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</si>
  <si>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</si>
  <si>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</si>
  <si>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</si>
  <si>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</si>
  <si>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</si>
  <si>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</si>
  <si>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</si>
  <si>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</si>
  <si>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</si>
  <si>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</si>
  <si>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</si>
  <si>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</si>
  <si>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</si>
  <si>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</si>
  <si>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</si>
  <si>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</si>
  <si>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</si>
  <si>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</si>
  <si>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</si>
  <si>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</si>
  <si>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</si>
  <si>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</si>
  <si>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</si>
  <si>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</si>
  <si>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</si>
  <si>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</si>
  <si>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</si>
  <si>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</si>
  <si>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</si>
  <si>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</si>
  <si>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</si>
  <si>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</si>
  <si>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</si>
  <si>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</si>
  <si>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</si>
  <si>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</si>
  <si>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</si>
  <si>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</si>
  <si>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</si>
  <si>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</si>
  <si>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</si>
  <si>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</si>
  <si>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</si>
  <si>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</si>
  <si>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</si>
  <si>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</si>
  <si>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</si>
  <si>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</si>
  <si>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</si>
  <si>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</si>
  <si>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</si>
  <si>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</si>
  <si>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</si>
  <si>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</si>
  <si>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</si>
  <si>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</si>
  <si>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</si>
  <si>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</si>
  <si>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</si>
  <si>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</si>
  <si>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</si>
  <si>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</si>
  <si>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</si>
  <si>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</si>
  <si>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</si>
  <si>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</si>
  <si>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</si>
  <si>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</si>
  <si>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</si>
  <si>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</si>
  <si>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</si>
  <si>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</si>
  <si>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</si>
  <si>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</si>
  <si>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</si>
  <si>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</si>
  <si>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</si>
  <si>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</si>
  <si>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</si>
  <si>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</si>
  <si>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</si>
  <si>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</si>
  <si>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</si>
  <si>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</si>
  <si>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</si>
  <si>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</si>
  <si>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</si>
  <si>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</si>
  <si>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</si>
  <si>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</si>
  <si>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</si>
  <si>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</si>
  <si>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</si>
  <si>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</si>
  <si>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</si>
  <si>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</si>
  <si>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</si>
  <si>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</si>
  <si>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</si>
  <si>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</si>
  <si>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</si>
  <si>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</si>
  <si>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</si>
  <si>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</si>
  <si>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</si>
  <si>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</si>
  <si>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</si>
  <si>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</si>
  <si>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</si>
  <si>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</si>
  <si>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</si>
  <si>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</si>
  <si>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</si>
  <si>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</si>
  <si>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</si>
  <si>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</si>
  <si>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</si>
  <si>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</si>
  <si>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</si>
  <si>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</si>
  <si>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</si>
  <si>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</si>
  <si>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</si>
  <si>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</si>
  <si>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</si>
  <si>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</si>
  <si>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</si>
  <si>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</si>
  <si>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</si>
  <si>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</si>
  <si>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</si>
  <si>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</si>
  <si>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</si>
  <si>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</si>
  <si>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</si>
  <si>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</si>
  <si>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</si>
  <si>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</si>
  <si>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</si>
  <si>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</si>
  <si>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</si>
  <si>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</si>
  <si>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</si>
  <si>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</si>
  <si>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</si>
  <si>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</si>
  <si>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</si>
  <si>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</si>
  <si>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</si>
  <si>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</si>
  <si>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</si>
  <si>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</si>
  <si>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</si>
  <si>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</si>
  <si>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</si>
  <si>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</si>
  <si>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</si>
  <si>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</si>
  <si>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</si>
  <si>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</si>
  <si>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</si>
  <si>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</si>
  <si>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</si>
  <si>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</si>
  <si>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</si>
  <si>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</si>
  <si>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</si>
  <si>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</si>
  <si>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</si>
  <si>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</si>
  <si>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</si>
  <si>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</si>
  <si>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</si>
  <si>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</si>
  <si>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</si>
  <si>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</si>
  <si>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</si>
  <si>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</si>
  <si>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</si>
  <si>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</si>
  <si>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</si>
  <si>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</si>
  <si>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</si>
  <si>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</si>
  <si>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</si>
  <si>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</si>
  <si>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</si>
  <si>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</si>
  <si>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</si>
  <si>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</si>
  <si>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</si>
  <si>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</si>
  <si>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</si>
  <si>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</si>
  <si>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</si>
  <si>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</si>
  <si>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</si>
  <si>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</si>
  <si>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</si>
  <si>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</si>
  <si>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</si>
  <si>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</si>
  <si>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</si>
  <si>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</si>
  <si>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</si>
  <si>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</si>
  <si>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</si>
  <si>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</si>
  <si>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</si>
  <si>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</si>
  <si>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</si>
  <si>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</si>
  <si>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</si>
  <si>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</si>
  <si>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</si>
  <si>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</si>
  <si>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</si>
  <si>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</si>
  <si>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</si>
  <si>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</si>
  <si>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</si>
  <si>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</si>
  <si>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</si>
  <si>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</si>
  <si>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</si>
  <si>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</si>
  <si>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</si>
  <si>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</si>
  <si>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</si>
  <si>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</si>
  <si>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</si>
  <si>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</si>
  <si>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</si>
  <si>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</si>
  <si>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</si>
  <si>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</si>
  <si>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</si>
  <si>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</si>
  <si>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</si>
  <si>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</si>
  <si>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</si>
  <si>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</si>
  <si>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</si>
  <si>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</si>
  <si>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</si>
  <si>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</si>
  <si>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</si>
  <si>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</si>
  <si>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</si>
  <si>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</si>
  <si>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</si>
  <si>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</si>
  <si>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</si>
  <si>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</si>
  <si>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</si>
  <si>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</si>
  <si>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</si>
  <si>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</si>
  <si>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</si>
  <si>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</si>
  <si>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</si>
  <si>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</si>
  <si>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</si>
  <si>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</si>
  <si>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</si>
  <si>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</si>
  <si>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</si>
  <si>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</si>
  <si>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</si>
  <si>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</si>
  <si>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</si>
  <si>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</si>
  <si>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</si>
  <si>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</si>
  <si>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</si>
  <si>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</si>
  <si>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</si>
  <si>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</si>
  <si>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</si>
  <si>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</si>
  <si>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</si>
  <si>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</si>
  <si>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</si>
  <si>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</si>
  <si>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</si>
  <si>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</si>
  <si>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</si>
  <si>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</si>
  <si>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</si>
  <si>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</si>
  <si>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</si>
  <si>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</si>
  <si>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</si>
  <si>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</si>
  <si>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</si>
  <si>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</si>
  <si>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</si>
  <si>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</si>
  <si>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</si>
  <si>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</si>
  <si>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</si>
  <si>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</si>
  <si>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</si>
  <si>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</si>
  <si>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</si>
  <si>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</si>
  <si>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</si>
  <si>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</si>
  <si>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</si>
  <si>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</si>
  <si>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</si>
  <si>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</si>
  <si>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</si>
  <si>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</si>
  <si>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</si>
  <si>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</si>
  <si>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</si>
  <si>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</si>
  <si>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</si>
  <si>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</si>
  <si>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</si>
  <si>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</si>
  <si>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</si>
  <si>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</si>
  <si>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</si>
  <si>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</si>
  <si>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</si>
  <si>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</si>
  <si>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</si>
  <si>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</si>
  <si>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</si>
  <si>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</si>
  <si>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</si>
  <si>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</si>
  <si>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</si>
  <si>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</si>
  <si>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</si>
  <si>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</si>
  <si>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</si>
  <si>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</si>
  <si>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</si>
  <si>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</si>
  <si>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</si>
  <si>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</si>
  <si>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</si>
  <si>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</si>
  <si>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</si>
  <si>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</si>
  <si>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</si>
  <si>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</si>
  <si>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</si>
  <si>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</si>
  <si>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</si>
  <si>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</si>
  <si>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</si>
  <si>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</si>
  <si>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</si>
  <si>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</si>
  <si>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</si>
  <si>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</si>
  <si>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</si>
  <si>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</si>
  <si>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</si>
  <si>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</si>
  <si>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</si>
  <si>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</si>
  <si>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</si>
  <si>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</si>
  <si>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</si>
  <si>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</si>
  <si>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</si>
  <si>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</si>
  <si>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</si>
  <si>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</si>
  <si>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</si>
  <si>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</si>
  <si>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</si>
  <si>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</si>
  <si>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</si>
  <si>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</si>
  <si>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</si>
  <si>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</si>
  <si>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</si>
  <si>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</si>
  <si>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</si>
  <si>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</si>
  <si>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</si>
  <si>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</si>
  <si>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</si>
  <si>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</si>
  <si>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</si>
  <si>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</si>
  <si>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</si>
  <si>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</si>
  <si>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</si>
  <si>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</si>
  <si>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</si>
  <si>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</si>
  <si>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</si>
  <si>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</si>
  <si>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</si>
  <si>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</si>
  <si>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</si>
  <si>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</si>
  <si>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</si>
  <si>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</si>
  <si>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</si>
  <si>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</si>
  <si>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</si>
  <si>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</si>
  <si>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</si>
  <si>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</si>
  <si>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</si>
  <si>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</si>
  <si>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</si>
  <si>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</si>
  <si>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</si>
  <si>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</si>
  <si>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</si>
  <si>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</si>
  <si>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</si>
  <si>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</si>
  <si>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</si>
  <si>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</si>
  <si>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</si>
  <si>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</si>
  <si>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</si>
  <si>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</si>
  <si>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</si>
  <si>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</si>
  <si>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</si>
  <si>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</si>
  <si>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</si>
  <si>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</si>
  <si>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</si>
  <si>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</si>
  <si>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</si>
  <si>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</si>
  <si>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</si>
  <si>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</si>
  <si>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</si>
  <si>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</si>
  <si>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</si>
  <si>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</si>
  <si>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</si>
  <si>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</si>
  <si>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</si>
  <si>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</si>
  <si>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</si>
  <si>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</si>
  <si>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</si>
  <si>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</si>
  <si>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</si>
  <si>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</si>
  <si>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</si>
  <si>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</si>
  <si>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</si>
  <si>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</si>
  <si>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</si>
  <si>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</si>
  <si>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</si>
  <si>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</si>
  <si>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</si>
  <si>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</si>
  <si>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</si>
  <si>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</si>
  <si>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</si>
  <si>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</si>
  <si>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</si>
  <si>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</si>
  <si>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</si>
  <si>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</si>
  <si>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</si>
  <si>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</si>
  <si>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</si>
  <si>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</si>
  <si>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</si>
  <si>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</si>
  <si>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</si>
  <si>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</si>
  <si>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</si>
  <si>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</si>
  <si>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</si>
  <si>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</si>
  <si>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</si>
  <si>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</si>
  <si>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</si>
  <si>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</si>
  <si>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</si>
  <si>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</si>
  <si>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</si>
  <si>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</si>
  <si>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</si>
  <si>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</si>
  <si>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</si>
  <si>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</si>
  <si>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</si>
  <si>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</si>
  <si>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</si>
  <si>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</si>
  <si>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</si>
  <si>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</si>
  <si>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</si>
  <si>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</si>
  <si>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</si>
  <si>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</si>
  <si>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</si>
  <si>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</si>
  <si>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</si>
  <si>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</si>
  <si>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</si>
  <si>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</si>
  <si>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</si>
  <si>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</si>
  <si>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</si>
  <si>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</si>
  <si>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</si>
  <si>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</si>
  <si>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</si>
  <si>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</si>
  <si>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</si>
  <si>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</si>
  <si>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</si>
  <si>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</si>
  <si>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</si>
  <si>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</si>
  <si>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</si>
  <si>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</si>
  <si>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</si>
  <si>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</si>
  <si>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</si>
  <si>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</si>
  <si>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</si>
  <si>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</si>
  <si>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</si>
  <si>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</si>
  <si>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</si>
  <si>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</si>
  <si>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</si>
  <si>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</si>
  <si>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</si>
  <si>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</si>
  <si>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</si>
  <si>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</si>
  <si>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</si>
  <si>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</si>
  <si>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</si>
  <si>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</si>
  <si>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</si>
  <si>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</si>
  <si>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</si>
  <si>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</si>
  <si>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</si>
  <si>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</si>
  <si>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</si>
  <si>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</si>
  <si>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</si>
  <si>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</si>
  <si>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</si>
  <si>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</si>
  <si>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</si>
  <si>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</si>
  <si>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</si>
  <si>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</si>
  <si>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</si>
  <si>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</si>
  <si>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</si>
  <si>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</si>
  <si>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</si>
  <si>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</si>
  <si>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</si>
  <si>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</si>
  <si>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</si>
  <si>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</si>
  <si>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</si>
  <si>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</si>
  <si>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</si>
  <si>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</si>
  <si>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</si>
  <si>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</si>
  <si>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</si>
  <si>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</si>
  <si>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</si>
  <si>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</si>
  <si>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</si>
  <si>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</si>
  <si>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</si>
  <si>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</si>
  <si>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</si>
  <si>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</si>
  <si>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</si>
  <si>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</si>
  <si>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</si>
  <si>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</si>
  <si>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</si>
  <si>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</si>
  <si>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</si>
  <si>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</si>
  <si>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</si>
  <si>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</si>
  <si>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</si>
  <si>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</si>
  <si>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</si>
  <si>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</si>
  <si>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</si>
  <si>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</si>
  <si>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</si>
  <si>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</si>
  <si>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</si>
  <si>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</si>
  <si>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</si>
  <si>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</si>
  <si>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</si>
  <si>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</si>
  <si>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</si>
  <si>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</si>
  <si>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</si>
  <si>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</si>
  <si>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</si>
  <si>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</si>
  <si>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</si>
  <si>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</si>
  <si>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</si>
  <si>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</si>
  <si>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</si>
  <si>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</si>
  <si>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</si>
  <si>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</si>
  <si>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</si>
  <si>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</si>
  <si>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</si>
  <si>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</si>
  <si>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</si>
  <si>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</si>
  <si>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</si>
  <si>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</si>
  <si>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</si>
  <si>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</si>
  <si>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</si>
  <si>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</si>
  <si>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</si>
  <si>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</si>
  <si>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</si>
  <si>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</si>
  <si>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</si>
  <si>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</si>
  <si>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</si>
  <si>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</si>
  <si>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</si>
  <si>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</si>
  <si>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</si>
  <si>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</si>
  <si>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</si>
  <si>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</si>
  <si>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</si>
  <si>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</si>
  <si>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</si>
  <si>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</si>
  <si>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</si>
  <si>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</si>
  <si>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</si>
  <si>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</si>
  <si>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</si>
  <si>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</si>
  <si>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</si>
  <si>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</si>
  <si>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</si>
  <si>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</si>
  <si>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</si>
  <si>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</si>
  <si>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</si>
  <si>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</si>
  <si>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</si>
  <si>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</si>
  <si>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</si>
  <si>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</si>
  <si>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</si>
  <si>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</si>
  <si>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</si>
  <si>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</si>
  <si>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</si>
  <si>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</si>
  <si>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</si>
  <si>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</si>
  <si>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</si>
  <si>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</si>
  <si>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</si>
  <si>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</si>
  <si>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</si>
  <si>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</si>
  <si>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</si>
  <si>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</si>
  <si>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</si>
  <si>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</si>
  <si>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</si>
  <si>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</si>
  <si>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</si>
  <si>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</si>
  <si>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</si>
  <si>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</si>
  <si>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</si>
  <si>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</si>
  <si>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</si>
  <si>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</si>
  <si>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</si>
  <si>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</si>
  <si>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</si>
  <si>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</si>
  <si>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</si>
  <si>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</si>
  <si>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</si>
  <si>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</si>
  <si>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</si>
  <si>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</si>
  <si>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</si>
  <si>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</si>
  <si>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</si>
  <si>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</si>
  <si>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</si>
  <si>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</si>
  <si>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</si>
  <si>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</si>
  <si>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</si>
  <si>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</si>
  <si>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</si>
  <si>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</si>
  <si>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</si>
  <si>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</si>
  <si>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</si>
  <si>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</si>
  <si>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</si>
  <si>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</si>
  <si>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</si>
  <si>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</si>
  <si>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</si>
  <si>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</si>
  <si>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</si>
  <si>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</si>
  <si>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</si>
  <si>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</si>
  <si>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</si>
  <si>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</si>
  <si>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</si>
  <si>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</si>
  <si>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</si>
  <si>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</si>
  <si>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</si>
  <si>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</si>
  <si>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</si>
  <si>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</si>
  <si>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</si>
  <si>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</si>
  <si>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</si>
  <si>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</si>
  <si>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</si>
  <si>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</si>
  <si>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</si>
  <si>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</si>
  <si>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</si>
  <si>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</si>
  <si>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</si>
  <si>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</si>
  <si>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</si>
  <si>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</si>
  <si>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</si>
  <si>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</si>
  <si>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</si>
  <si>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</si>
  <si>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</si>
  <si>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</si>
  <si>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</si>
  <si>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</si>
  <si>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</si>
  <si>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</si>
  <si>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</si>
  <si>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</si>
  <si>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</si>
  <si>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</si>
  <si>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</si>
  <si>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</si>
  <si>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</si>
  <si>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</si>
  <si>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</si>
  <si>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</si>
  <si>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</si>
  <si>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</si>
  <si>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</si>
  <si>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</si>
  <si>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</si>
  <si>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</si>
  <si>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</si>
  <si>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</si>
  <si>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</si>
  <si>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</si>
  <si>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</si>
  <si>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</si>
  <si>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</si>
  <si>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</si>
  <si>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</si>
  <si>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</si>
  <si>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</si>
  <si>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</si>
  <si>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</si>
  <si>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</si>
  <si>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</si>
  <si>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</si>
  <si>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</si>
  <si>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</si>
  <si>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</si>
  <si>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</si>
  <si>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</si>
  <si>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</si>
  <si>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</si>
  <si>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</si>
  <si>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</si>
  <si>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</si>
  <si>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</si>
  <si>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</si>
  <si>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</si>
  <si>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</si>
  <si>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</si>
  <si>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</si>
  <si>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</si>
  <si>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</si>
  <si>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</si>
  <si>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</si>
  <si>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</si>
  <si>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</si>
  <si>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</si>
  <si>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</si>
  <si>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</si>
  <si>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</si>
  <si>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</si>
  <si>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</si>
  <si>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</si>
  <si>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</si>
  <si>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</si>
  <si>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</si>
  <si>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</si>
  <si>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</si>
  <si>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</si>
  <si>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</si>
  <si>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</si>
  <si>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</si>
  <si>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</si>
  <si>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</si>
  <si>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</si>
  <si>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</si>
  <si>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</si>
  <si>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</si>
  <si>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</si>
  <si>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</si>
  <si>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</si>
  <si>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</si>
  <si>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</si>
  <si>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</si>
  <si>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</si>
  <si>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</si>
  <si>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</si>
  <si>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</si>
  <si>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</si>
  <si>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</si>
  <si>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</si>
  <si>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</si>
  <si>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</si>
  <si>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</si>
  <si>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</si>
  <si>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</si>
  <si>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</si>
  <si>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</si>
  <si>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</si>
  <si>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</si>
  <si>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</si>
  <si>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</si>
  <si>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</si>
  <si>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</si>
  <si>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</si>
  <si>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</si>
  <si>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</si>
  <si>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</si>
  <si>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</si>
  <si>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</si>
  <si>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</si>
  <si>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</si>
  <si>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</si>
  <si>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</si>
  <si>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</si>
  <si>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</si>
  <si>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</si>
  <si>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</si>
  <si>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</si>
  <si>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</si>
  <si>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</si>
  <si>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</si>
  <si>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</si>
  <si>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</si>
  <si>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</si>
  <si>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</si>
  <si>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</si>
  <si>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</si>
  <si>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</si>
  <si>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</si>
  <si>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</si>
  <si>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</si>
  <si>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</si>
  <si>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</si>
  <si>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</si>
  <si>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</si>
  <si>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</si>
  <si>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</si>
  <si>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</si>
  <si>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</si>
  <si>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</si>
  <si>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</si>
  <si>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</si>
  <si>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</si>
  <si>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</si>
  <si>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</si>
  <si>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</si>
  <si>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</si>
  <si>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</si>
  <si>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</si>
  <si>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</si>
  <si>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</si>
  <si>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</si>
  <si>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</si>
  <si>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</si>
  <si>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</si>
  <si>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</si>
  <si>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</si>
  <si>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</si>
  <si>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</si>
  <si>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</si>
  <si>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</si>
  <si>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</si>
  <si>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</si>
  <si>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</si>
  <si>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</si>
  <si>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</si>
  <si>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</si>
  <si>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</si>
  <si>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</si>
  <si>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</si>
  <si>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</si>
  <si>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</si>
  <si>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</si>
  <si>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</si>
  <si>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</si>
  <si>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</si>
  <si>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</si>
  <si>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</si>
  <si>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</si>
  <si>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</si>
  <si>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</si>
  <si>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</si>
  <si>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</si>
  <si>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</si>
  <si>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</si>
  <si>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</si>
  <si>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</si>
  <si>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</si>
  <si>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</si>
  <si>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</si>
  <si>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</si>
  <si>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</si>
  <si>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</si>
  <si>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</si>
  <si>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</si>
  <si>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</si>
  <si>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</si>
  <si>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</si>
  <si>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</si>
  <si>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</si>
  <si>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</si>
  <si>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</si>
  <si>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</si>
  <si>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</si>
  <si>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</si>
  <si>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</si>
  <si>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</si>
  <si>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</si>
  <si>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</si>
  <si>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</si>
  <si>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</si>
  <si>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</si>
  <si>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</si>
  <si>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</si>
  <si>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</si>
  <si>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</si>
  <si>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</si>
  <si>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</si>
  <si>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</si>
  <si>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</si>
  <si>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</si>
  <si>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</si>
  <si>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</si>
  <si>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</si>
  <si>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</si>
  <si>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</si>
  <si>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</si>
  <si>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</si>
  <si>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</si>
  <si>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</si>
  <si>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</si>
  <si>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</si>
  <si>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</si>
  <si>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</si>
  <si>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</si>
  <si>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</si>
  <si>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</si>
  <si>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</si>
  <si>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</si>
  <si>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</si>
  <si>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</si>
  <si>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</si>
  <si>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</si>
  <si>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</si>
  <si>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</si>
  <si>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</si>
  <si>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</si>
  <si>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</si>
  <si>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</si>
  <si>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</si>
  <si>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</si>
  <si>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</si>
  <si>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</si>
  <si>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</si>
  <si>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</si>
  <si>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</si>
  <si>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</si>
  <si>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</si>
  <si>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</si>
  <si>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</si>
  <si>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</si>
  <si>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</si>
  <si>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</si>
  <si>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</si>
  <si>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</si>
  <si>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</si>
  <si>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</si>
  <si>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</si>
  <si>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</si>
  <si>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</si>
  <si>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</si>
  <si>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</si>
  <si>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</si>
  <si>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</si>
  <si>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</si>
  <si>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</si>
  <si>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</si>
  <si>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</si>
  <si>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</si>
  <si>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</si>
  <si>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</si>
  <si>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</si>
  <si>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</si>
  <si>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</si>
  <si>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</si>
  <si>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</si>
  <si>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</si>
  <si>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</si>
  <si>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</si>
  <si>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</si>
  <si>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</si>
  <si>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</si>
  <si>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</si>
  <si>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</si>
  <si>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</si>
  <si>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</si>
  <si>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</si>
  <si>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</si>
  <si>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</si>
  <si>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</si>
  <si>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</si>
  <si>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</si>
  <si>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</si>
  <si>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</si>
  <si>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</si>
  <si>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</si>
  <si>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</si>
  <si>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</si>
  <si>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</si>
  <si>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</si>
  <si>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</si>
  <si>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</si>
  <si>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</si>
  <si>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</si>
  <si>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</si>
  <si>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</si>
  <si>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</si>
  <si>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</si>
  <si>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</si>
  <si>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</si>
  <si>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</si>
  <si>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</si>
  <si>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</si>
  <si>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</si>
  <si>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</si>
  <si>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</si>
  <si>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</si>
  <si>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</si>
  <si>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</si>
  <si>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</si>
  <si>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</si>
  <si>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</si>
  <si>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</si>
  <si>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</si>
  <si>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</si>
  <si>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</si>
  <si>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</si>
  <si>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</si>
  <si>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</si>
  <si>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</si>
  <si>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</si>
  <si>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</si>
  <si>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</si>
  <si>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</si>
  <si>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</si>
  <si>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</si>
  <si>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</si>
  <si>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</si>
  <si>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</si>
  <si>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</si>
  <si>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</si>
  <si>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</si>
  <si>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</si>
  <si>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</si>
  <si>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</si>
  <si>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</si>
  <si>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</si>
  <si>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</si>
  <si>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</si>
  <si>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</si>
  <si>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</si>
  <si>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</si>
  <si>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</si>
  <si>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</si>
  <si>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</si>
  <si>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</si>
  <si>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</si>
  <si>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</si>
  <si>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</si>
  <si>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</si>
  <si>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</si>
  <si>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</si>
  <si>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</si>
  <si>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</si>
  <si>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</si>
  <si>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</si>
  <si>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</si>
  <si>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</si>
  <si>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</si>
  <si>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</si>
  <si>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</si>
  <si>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</si>
  <si>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</si>
  <si>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</si>
  <si>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</si>
  <si>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</si>
  <si>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</si>
  <si>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</si>
  <si>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</si>
  <si>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</si>
  <si>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</si>
  <si>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</si>
  <si>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</si>
  <si>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</si>
  <si>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</si>
  <si>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</si>
  <si>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</si>
  <si>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</si>
  <si>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</si>
  <si>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</si>
  <si>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</si>
  <si>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</si>
  <si>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</si>
  <si>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</si>
  <si>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</si>
  <si>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</si>
  <si>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</si>
  <si>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</si>
  <si>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</si>
  <si>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</si>
  <si>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</si>
  <si>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</si>
  <si>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</si>
  <si>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</si>
  <si>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</si>
  <si>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</si>
  <si>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</si>
  <si>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</si>
  <si>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</si>
  <si>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</si>
  <si>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</si>
  <si>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</si>
  <si>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</si>
  <si>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</si>
  <si>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</si>
  <si>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</si>
  <si>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</si>
  <si>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</si>
  <si>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</si>
  <si>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</si>
  <si>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</si>
  <si>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</si>
  <si>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</si>
  <si>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</si>
  <si>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</si>
  <si>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</si>
  <si>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</si>
  <si>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</si>
  <si>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</si>
  <si>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</si>
  <si>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</si>
  <si>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</si>
  <si>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</si>
  <si>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</si>
  <si>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</si>
  <si>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</si>
  <si>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</si>
  <si>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</si>
  <si>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</si>
  <si>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</si>
  <si>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</si>
  <si>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</si>
  <si>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</si>
  <si>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</si>
  <si>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</si>
  <si>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</si>
  <si>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</si>
  <si>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</si>
  <si>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</si>
  <si>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</si>
  <si>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</si>
  <si>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</si>
  <si>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</si>
  <si>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</si>
  <si>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</si>
  <si>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</si>
  <si>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</si>
  <si>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</si>
  <si>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</si>
  <si>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</si>
  <si>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</si>
  <si>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</si>
  <si>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</si>
  <si>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</si>
  <si>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</si>
  <si>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</si>
  <si>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</si>
  <si>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</si>
  <si>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</si>
  <si>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</si>
  <si>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</si>
  <si>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</si>
  <si>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</si>
  <si>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</si>
  <si>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</si>
  <si>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</si>
  <si>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</si>
  <si>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</si>
  <si>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</si>
  <si>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</si>
  <si>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</si>
  <si>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</si>
  <si>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</si>
  <si>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</si>
  <si>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</si>
  <si>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</si>
  <si>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</si>
  <si>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</si>
  <si>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</si>
  <si>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</si>
  <si>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</si>
  <si>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</si>
  <si>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</si>
  <si>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</si>
  <si>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</si>
  <si>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</si>
  <si>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</si>
  <si>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</si>
  <si>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</si>
  <si>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</si>
  <si>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</si>
  <si>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</si>
  <si>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</si>
  <si>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</si>
  <si>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</si>
  <si>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</si>
  <si>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</si>
  <si>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</si>
  <si>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</si>
  <si>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</si>
  <si>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</si>
  <si>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</si>
  <si>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</si>
  <si>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</si>
  <si>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</si>
  <si>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</si>
  <si>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</si>
  <si>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</si>
  <si>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</si>
  <si>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</si>
  <si>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</si>
  <si>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</si>
  <si>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</si>
  <si>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</si>
  <si>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</si>
  <si>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</si>
  <si>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</si>
  <si>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</si>
  <si>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</si>
  <si>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</si>
  <si>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</si>
  <si>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</si>
  <si>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</si>
  <si>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</si>
  <si>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</si>
  <si>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</si>
  <si>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</si>
  <si>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</si>
  <si>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</si>
  <si>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</si>
  <si>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</si>
  <si>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</si>
  <si>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</si>
  <si>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</si>
  <si>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</si>
  <si>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</si>
  <si>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</si>
  <si>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</si>
  <si>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</si>
  <si>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</si>
  <si>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</si>
  <si>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</si>
  <si>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</si>
  <si>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</si>
  <si>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</si>
  <si>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</si>
  <si>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</si>
  <si>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</si>
  <si>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</si>
  <si>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</si>
  <si>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</si>
  <si>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</si>
  <si>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</si>
  <si>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</si>
  <si>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</si>
  <si>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</si>
  <si>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</si>
  <si>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</si>
  <si>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</si>
  <si>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</si>
  <si>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</si>
  <si>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</si>
  <si>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</si>
  <si>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</si>
  <si>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</si>
  <si>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</si>
  <si>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</si>
  <si>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</si>
  <si>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</si>
  <si>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</si>
  <si>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</si>
  <si>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</si>
  <si>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</si>
  <si>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</si>
  <si>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</si>
  <si>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</si>
  <si>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</si>
  <si>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</si>
  <si>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</si>
  <si>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</si>
  <si>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</si>
  <si>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</si>
  <si>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</si>
  <si>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</si>
  <si>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</si>
  <si>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</si>
  <si>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</si>
  <si>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</si>
  <si>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</si>
  <si>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</si>
  <si>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</si>
  <si>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</si>
  <si>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</si>
  <si>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</si>
  <si>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</si>
  <si>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</si>
  <si>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</si>
  <si>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</si>
  <si>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</si>
  <si>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</si>
  <si>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</si>
  <si>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</si>
  <si>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</si>
  <si>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</si>
  <si>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</si>
  <si>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</si>
  <si>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</si>
  <si>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</si>
  <si>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</si>
  <si>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</si>
  <si>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</si>
  <si>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</si>
  <si>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</si>
  <si>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</si>
  <si>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</si>
  <si>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</si>
  <si>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</si>
  <si>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</si>
  <si>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</si>
  <si>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</si>
  <si>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</si>
  <si>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</si>
  <si>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</si>
  <si>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</si>
  <si>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</si>
  <si>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</si>
  <si>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</si>
  <si>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</si>
  <si>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</si>
  <si>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</si>
  <si>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</si>
  <si>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</si>
  <si>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</si>
  <si>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</si>
  <si>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</si>
  <si>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</si>
  <si>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</si>
  <si>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</si>
  <si>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</si>
  <si>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</si>
  <si>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</si>
  <si>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</si>
  <si>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</si>
  <si>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</si>
  <si>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</si>
  <si>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</si>
  <si>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</si>
  <si>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</si>
  <si>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</si>
  <si>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</si>
  <si>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</si>
  <si>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</si>
  <si>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</si>
  <si>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</si>
  <si>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</si>
  <si>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</si>
  <si>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</si>
  <si>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</si>
  <si>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</si>
  <si>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</si>
  <si>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</si>
  <si>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</si>
  <si>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</si>
  <si>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</si>
  <si>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</si>
  <si>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</si>
  <si>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</si>
  <si>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</si>
  <si>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</si>
  <si>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</si>
  <si>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</si>
  <si>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</si>
  <si>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</si>
  <si>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</si>
  <si>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</si>
  <si>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</si>
  <si>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</si>
  <si>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</si>
  <si>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</si>
  <si>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</si>
  <si>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</si>
  <si>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</si>
  <si>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</si>
  <si>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</si>
  <si>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</si>
  <si>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</si>
  <si>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</si>
  <si>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</si>
  <si>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</si>
  <si>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</si>
  <si>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</si>
  <si>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</si>
  <si>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</si>
  <si>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</si>
  <si>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</si>
  <si>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</si>
  <si>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</si>
  <si>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</si>
  <si>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</si>
  <si>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</si>
  <si>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</si>
  <si>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</si>
  <si>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</si>
  <si>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</si>
  <si>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</si>
  <si>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</si>
  <si>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</si>
  <si>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</si>
  <si>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</si>
  <si>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</si>
  <si>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</si>
  <si>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</si>
  <si>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</si>
  <si>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</si>
  <si>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</si>
  <si>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</si>
  <si>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</si>
  <si>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</si>
  <si>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</si>
  <si>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</si>
  <si>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</si>
  <si>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</si>
  <si>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</si>
  <si>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</si>
  <si>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</si>
  <si>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</si>
  <si>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</si>
  <si>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</si>
  <si>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</si>
  <si>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</si>
  <si>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</si>
  <si>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</si>
  <si>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</si>
  <si>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</si>
  <si>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</si>
  <si>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</si>
  <si>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</si>
  <si>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</si>
  <si>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</si>
  <si>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</si>
  <si>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</si>
  <si>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</si>
  <si>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</si>
  <si>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</si>
  <si>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</si>
  <si>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</si>
  <si>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</si>
  <si>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</si>
  <si>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</si>
  <si>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</si>
  <si>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</si>
  <si>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</si>
  <si>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</si>
  <si>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</si>
  <si>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</si>
  <si>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</si>
  <si>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</si>
  <si>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</si>
  <si>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</si>
  <si>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</si>
  <si>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</si>
  <si>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</si>
  <si>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</si>
  <si>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</si>
  <si>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</si>
  <si>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</si>
  <si>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</si>
  <si>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</si>
  <si>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</si>
  <si>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</si>
  <si>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</si>
  <si>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</si>
  <si>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</si>
  <si>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</si>
  <si>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</si>
  <si>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</si>
  <si>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</si>
  <si>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</si>
  <si>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</si>
  <si>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</si>
  <si>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</si>
  <si>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</si>
  <si>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</si>
  <si>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</si>
  <si>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</si>
  <si>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</si>
  <si>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</si>
  <si>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</si>
  <si>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</si>
  <si>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</si>
  <si>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</si>
  <si>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</si>
  <si>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</si>
  <si>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</si>
  <si>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</si>
  <si>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</si>
  <si>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</si>
  <si>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</si>
  <si>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</si>
  <si>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</si>
  <si>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</si>
  <si>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</si>
  <si>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</si>
  <si>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</si>
  <si>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</si>
  <si>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</si>
  <si>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</si>
  <si>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</si>
  <si>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</si>
  <si>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</si>
  <si>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</si>
  <si>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</si>
  <si>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</si>
  <si>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</si>
  <si>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</si>
  <si>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</si>
  <si>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</si>
  <si>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</si>
  <si>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</si>
  <si>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</si>
  <si>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</si>
  <si>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</si>
  <si>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</si>
  <si>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</si>
  <si>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</si>
  <si>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</si>
  <si>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</si>
  <si>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</si>
  <si>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</si>
  <si>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</si>
  <si>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</si>
  <si>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</si>
  <si>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</si>
  <si>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</si>
  <si>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</si>
  <si>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</si>
  <si>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</si>
  <si>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</si>
  <si>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</si>
  <si>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</si>
  <si>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</si>
  <si>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</si>
  <si>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</si>
  <si>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</si>
  <si>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</si>
  <si>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</si>
  <si>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</si>
  <si>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</si>
  <si>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</si>
  <si>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</si>
  <si>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</si>
  <si>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</si>
  <si>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</si>
  <si>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</si>
  <si>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</si>
  <si>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</si>
  <si>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</si>
  <si>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</si>
  <si>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</si>
  <si>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</si>
  <si>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</si>
  <si>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</si>
  <si>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</si>
  <si>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</si>
  <si>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</si>
  <si>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</si>
  <si>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</si>
  <si>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</si>
  <si>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</si>
  <si>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</si>
  <si>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</si>
  <si>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</si>
  <si>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</si>
  <si>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</si>
  <si>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</si>
  <si>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</si>
  <si>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</si>
  <si>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</si>
  <si>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</si>
  <si>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</si>
  <si>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</si>
  <si>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</si>
  <si>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</si>
  <si>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</si>
  <si>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</si>
  <si>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</si>
  <si>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</si>
  <si>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</si>
  <si>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</si>
  <si>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</si>
  <si>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</si>
  <si>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</si>
  <si>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</si>
  <si>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</si>
  <si>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</si>
  <si>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</si>
  <si>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</si>
  <si>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</si>
  <si>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</si>
  <si>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</si>
  <si>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</si>
  <si>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</si>
  <si>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</si>
  <si>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</si>
  <si>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</si>
  <si>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</si>
  <si>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</si>
  <si>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</si>
  <si>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</si>
  <si>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</si>
  <si>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</si>
  <si>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</si>
  <si>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</si>
  <si>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</si>
  <si>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</si>
  <si>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</si>
  <si>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</si>
  <si>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</si>
  <si>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</si>
  <si>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</si>
  <si>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</si>
  <si>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</si>
  <si>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</si>
  <si>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</si>
  <si>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</si>
  <si>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</si>
  <si>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</si>
  <si>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</si>
  <si>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</si>
  <si>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</si>
  <si>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</si>
  <si>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</si>
  <si>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</si>
  <si>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</si>
  <si>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</si>
  <si>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</si>
  <si>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</si>
  <si>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</si>
  <si>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</si>
  <si>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</si>
  <si>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</si>
  <si>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</si>
  <si>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</si>
  <si>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</si>
  <si>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</si>
  <si>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</si>
  <si>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</si>
  <si>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</si>
  <si>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</si>
  <si>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</si>
  <si>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</si>
  <si>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</si>
  <si>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</si>
  <si>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</si>
  <si>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</si>
  <si>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</si>
  <si>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</si>
  <si>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</si>
  <si>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</si>
  <si>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</si>
  <si>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</si>
  <si>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</si>
  <si>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</si>
  <si>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</si>
  <si>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</si>
  <si>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</si>
  <si>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</si>
  <si>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</si>
  <si>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</si>
  <si>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</si>
  <si>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</si>
  <si>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</si>
  <si>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</si>
  <si>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</si>
  <si>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</si>
  <si>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</si>
  <si>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</si>
  <si>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</si>
  <si>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</si>
  <si>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</si>
  <si>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</si>
  <si>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</si>
  <si>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</si>
  <si>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</si>
  <si>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</si>
  <si>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</si>
  <si>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</si>
  <si>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</si>
  <si>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</si>
  <si>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</si>
  <si>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</si>
  <si>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</si>
  <si>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</si>
  <si>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</si>
  <si>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</si>
  <si>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</si>
  <si>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</si>
  <si>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</si>
  <si>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</si>
  <si>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</si>
  <si>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</si>
  <si>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</si>
  <si>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</si>
  <si>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</si>
  <si>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</si>
  <si>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</si>
  <si>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</si>
  <si>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</si>
  <si>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</si>
  <si>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</si>
  <si>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</si>
  <si>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</si>
  <si>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</si>
  <si>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</si>
  <si>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</si>
  <si>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</si>
  <si>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</si>
  <si>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</si>
  <si>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</si>
  <si>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</si>
  <si>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</si>
  <si>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</si>
  <si>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</si>
  <si>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</si>
  <si>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</si>
  <si>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</si>
  <si>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</si>
  <si>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</si>
  <si>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</si>
  <si>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</si>
  <si>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</si>
  <si>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</si>
  <si>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</si>
  <si>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</si>
  <si>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</si>
  <si>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</si>
  <si>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</si>
  <si>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</si>
  <si>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</si>
  <si>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</si>
  <si>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</si>
  <si>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</si>
  <si>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</si>
  <si>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</si>
  <si>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</si>
  <si>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</si>
  <si>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</si>
  <si>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</si>
  <si>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</si>
  <si>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</si>
  <si>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</si>
  <si>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</si>
  <si>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</si>
  <si>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</si>
  <si>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</si>
  <si>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</si>
  <si>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</si>
  <si>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</si>
  <si>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</si>
  <si>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</si>
  <si>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</si>
  <si>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</si>
  <si>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</si>
  <si>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</si>
  <si>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</si>
  <si>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</si>
  <si>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</si>
  <si>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</si>
  <si>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</si>
  <si>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</si>
  <si>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</si>
  <si>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</si>
  <si>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</si>
  <si>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</si>
  <si>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</si>
  <si>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</si>
  <si>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</si>
  <si>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</si>
  <si>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</si>
  <si>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</si>
  <si>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</si>
  <si>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</si>
  <si>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</si>
  <si>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</si>
  <si>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</si>
  <si>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</si>
  <si>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</si>
  <si>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</si>
  <si>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</si>
  <si>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</si>
  <si>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</si>
  <si>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</si>
  <si>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</si>
  <si>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</si>
  <si>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</si>
  <si>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</si>
  <si>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</si>
  <si>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</si>
  <si>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</si>
  <si>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</si>
  <si>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</si>
  <si>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</si>
  <si>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</si>
  <si>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</si>
  <si>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</si>
  <si>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</si>
  <si>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</si>
  <si>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</si>
  <si>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</si>
  <si>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</si>
  <si>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</si>
  <si>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</si>
  <si>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</si>
  <si>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</si>
  <si>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</si>
  <si>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</si>
  <si>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</si>
  <si>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</si>
  <si>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</si>
  <si>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</si>
  <si>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</si>
  <si>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</si>
  <si>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</si>
  <si>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</si>
  <si>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</si>
  <si>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</si>
  <si>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</si>
  <si>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</si>
  <si>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</si>
  <si>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</si>
  <si>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</si>
  <si>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</si>
  <si>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</si>
  <si>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</si>
  <si>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</si>
  <si>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</si>
  <si>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</si>
  <si>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</si>
  <si>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</si>
  <si>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</si>
  <si>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</si>
  <si>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</si>
  <si>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</si>
  <si>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</si>
  <si>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</si>
  <si>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</si>
  <si>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</si>
  <si>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</si>
  <si>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</si>
  <si>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</si>
  <si>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</si>
  <si>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</si>
  <si>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</si>
  <si>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</si>
  <si>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</si>
  <si>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</si>
  <si>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</si>
  <si>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</si>
  <si>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</si>
  <si>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</si>
  <si>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</si>
  <si>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</si>
  <si>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</si>
  <si>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</si>
  <si>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</si>
  <si>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</si>
  <si>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</si>
  <si>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</si>
  <si>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</si>
  <si>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</si>
  <si>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</si>
  <si>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</si>
  <si>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</si>
  <si>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</si>
  <si>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</si>
  <si>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</si>
  <si>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</si>
  <si>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</si>
  <si>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</si>
  <si>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</si>
  <si>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</si>
  <si>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</si>
  <si>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</si>
  <si>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</si>
  <si>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</si>
  <si>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</si>
  <si>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</si>
  <si>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</si>
  <si>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</si>
  <si>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</si>
  <si>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</si>
  <si>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</si>
  <si>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</si>
  <si>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</si>
  <si>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</si>
  <si>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</si>
  <si>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</si>
  <si>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</si>
  <si>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</si>
  <si>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</si>
  <si>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</si>
  <si>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</si>
  <si>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</si>
  <si>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</si>
  <si>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</si>
  <si>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</si>
  <si>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</si>
  <si>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</si>
  <si>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</si>
  <si>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</si>
  <si>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</si>
  <si>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</si>
  <si>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</si>
  <si>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</si>
  <si>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</si>
  <si>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</si>
  <si>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</si>
  <si>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</si>
  <si>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</si>
  <si>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</si>
  <si>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</si>
  <si>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</si>
  <si>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</si>
  <si>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</si>
  <si>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</si>
  <si>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</si>
  <si>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</si>
  <si>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</si>
  <si>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</si>
  <si>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</si>
  <si>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</si>
  <si>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</si>
  <si>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</si>
  <si>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</si>
  <si>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</si>
  <si>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</si>
  <si>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</si>
  <si>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</si>
  <si>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</si>
  <si>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</si>
  <si>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</si>
  <si>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</si>
  <si>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</si>
  <si>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</si>
  <si>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</si>
  <si>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</si>
  <si>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</si>
  <si>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</si>
  <si>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</si>
  <si>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</si>
  <si>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</si>
  <si>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</si>
  <si>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</si>
  <si>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</si>
  <si>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</si>
  <si>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</si>
  <si>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</si>
  <si>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</si>
  <si>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</si>
  <si>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</si>
  <si>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</si>
  <si>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</si>
  <si>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</si>
  <si>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</si>
  <si>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</si>
  <si>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</si>
  <si>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</si>
  <si>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</si>
  <si>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</si>
  <si>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</si>
  <si>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</si>
  <si>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</si>
  <si>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</si>
  <si>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</si>
  <si>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</si>
  <si>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</si>
  <si>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</si>
  <si>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</si>
  <si>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</si>
  <si>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</si>
  <si>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</si>
  <si>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</si>
  <si>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</si>
  <si>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</si>
  <si>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</si>
  <si>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</si>
  <si>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</si>
  <si>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</si>
  <si>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</si>
  <si>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</si>
  <si>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</si>
  <si>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</si>
  <si>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</si>
  <si>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</si>
  <si>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</si>
  <si>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</si>
  <si>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</si>
  <si>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</si>
  <si>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</si>
  <si>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</si>
  <si>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</si>
  <si>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</si>
  <si>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</si>
  <si>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</si>
  <si>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</si>
  <si>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</si>
  <si>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</si>
  <si>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</si>
  <si>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</si>
  <si>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</si>
  <si>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</si>
  <si>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</si>
  <si>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</si>
  <si>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</si>
  <si>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</si>
  <si>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</si>
  <si>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</si>
  <si>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</si>
  <si>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</si>
  <si>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</si>
  <si>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</si>
  <si>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</si>
  <si>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</si>
  <si>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</si>
  <si>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</si>
  <si>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</si>
  <si>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</si>
  <si>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</si>
  <si>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</si>
  <si>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</si>
  <si>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</si>
  <si>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</si>
  <si>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</si>
  <si>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</si>
  <si>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</si>
  <si>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</si>
  <si>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</si>
  <si>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</si>
  <si>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</si>
  <si>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</si>
  <si>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</si>
  <si>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</si>
  <si>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</si>
  <si>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</si>
  <si>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</si>
  <si>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</si>
  <si>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</si>
  <si>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</si>
  <si>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</si>
  <si>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</si>
  <si>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</si>
  <si>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</si>
  <si>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</si>
  <si>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</si>
  <si>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</si>
  <si>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</si>
  <si>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</si>
  <si>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</si>
  <si>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</si>
  <si>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</si>
  <si>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</si>
  <si>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</si>
  <si>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</si>
  <si>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</si>
  <si>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</si>
  <si>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</si>
  <si>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</si>
  <si>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</si>
  <si>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</si>
  <si>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</si>
  <si>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</si>
  <si>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</si>
  <si>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</si>
  <si>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</si>
  <si>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</si>
  <si>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</si>
  <si>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</si>
  <si>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</si>
  <si>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</si>
  <si>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</si>
  <si>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</si>
  <si>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</si>
  <si>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</si>
  <si>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</si>
  <si>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</si>
  <si>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</si>
  <si>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</si>
  <si>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</si>
  <si>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</si>
  <si>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</si>
  <si>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</si>
  <si>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</si>
  <si>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</si>
  <si>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</si>
  <si>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</si>
  <si>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</si>
  <si>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</si>
  <si>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</si>
  <si>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</si>
  <si>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</si>
  <si>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</si>
  <si>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</si>
  <si>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</si>
  <si>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</si>
  <si>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</si>
  <si>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</si>
  <si>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</si>
  <si>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</si>
  <si>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</si>
  <si>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</si>
  <si>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</si>
  <si>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</si>
  <si>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</si>
  <si>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</si>
  <si>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</si>
  <si>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</si>
  <si>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</si>
  <si>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</si>
  <si>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</si>
  <si>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</si>
  <si>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</si>
  <si>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</si>
  <si>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</si>
  <si>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</si>
  <si>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</si>
  <si>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</si>
  <si>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</si>
  <si>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</si>
  <si>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</si>
  <si>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</si>
  <si>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</si>
  <si>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</si>
  <si>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</si>
  <si>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</si>
  <si>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</si>
  <si>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</si>
  <si>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</si>
  <si>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</si>
  <si>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</si>
  <si>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</si>
  <si>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</si>
  <si>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</si>
  <si>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</si>
  <si>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</si>
  <si>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</si>
  <si>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</si>
  <si>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</si>
  <si>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</si>
  <si>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</si>
  <si>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</si>
  <si>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</si>
  <si>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</si>
  <si>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</si>
  <si>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</si>
  <si>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</si>
  <si>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</si>
  <si>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</si>
  <si>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</si>
  <si>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</si>
  <si>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</si>
  <si>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</si>
  <si>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</si>
  <si>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</si>
  <si>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</si>
  <si>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</si>
  <si>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</si>
  <si>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</si>
  <si>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</si>
  <si>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</si>
  <si>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</si>
  <si>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</si>
  <si>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</si>
  <si>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</si>
  <si>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</si>
  <si>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</si>
  <si>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</si>
  <si>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</si>
  <si>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</si>
  <si>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</si>
  <si>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</si>
  <si>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</si>
  <si>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</si>
  <si>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</si>
  <si>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</si>
  <si>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</si>
  <si>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</si>
  <si>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</si>
  <si>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</si>
  <si>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</si>
  <si>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</si>
  <si>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</si>
  <si>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</si>
  <si>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</si>
  <si>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</si>
  <si>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</si>
  <si>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</si>
  <si>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</si>
  <si>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</si>
  <si>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</si>
  <si>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</si>
  <si>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</si>
  <si>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</si>
  <si>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</si>
  <si>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</si>
  <si>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</si>
  <si>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</si>
  <si>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</si>
  <si>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</si>
  <si>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</si>
  <si>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</si>
  <si>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</si>
  <si>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</si>
  <si>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</si>
  <si>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</si>
  <si>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</si>
  <si>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</si>
  <si>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</si>
  <si>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</si>
  <si>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</si>
  <si>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</si>
  <si>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</si>
  <si>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</si>
  <si>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</si>
  <si>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</si>
  <si>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</si>
  <si>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</si>
  <si>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</si>
  <si>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</si>
  <si>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</si>
  <si>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</si>
  <si>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</si>
  <si>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</si>
  <si>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</si>
  <si>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</si>
  <si>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</si>
  <si>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</si>
  <si>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</si>
  <si>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</si>
  <si>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</si>
  <si>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</si>
  <si>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</si>
  <si>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</si>
  <si>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</si>
  <si>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</si>
  <si>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</si>
  <si>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</si>
  <si>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</si>
  <si>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</si>
  <si>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</si>
  <si>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</si>
  <si>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</si>
  <si>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</si>
  <si>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</si>
  <si>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</si>
  <si>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</si>
  <si>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</si>
  <si>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</si>
  <si>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</si>
  <si>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</si>
  <si>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</si>
  <si>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</si>
  <si>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</si>
  <si>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</si>
  <si>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</si>
  <si>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</si>
  <si>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</si>
  <si>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</si>
  <si>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</si>
  <si>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</si>
  <si>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</si>
  <si>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</si>
  <si>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</si>
  <si>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</si>
  <si>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</si>
  <si>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</si>
  <si>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</si>
  <si>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</si>
  <si>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</si>
  <si>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</si>
  <si>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</si>
  <si>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</si>
  <si>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</si>
  <si>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</si>
  <si>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</si>
  <si>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</si>
  <si>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</si>
  <si>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</si>
  <si>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</si>
  <si>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</si>
  <si>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</si>
  <si>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</si>
  <si>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</si>
  <si>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</si>
  <si>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</si>
  <si>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</si>
  <si>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</si>
  <si>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</si>
  <si>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</si>
  <si>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</si>
  <si>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</si>
  <si>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</si>
  <si>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</si>
  <si>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</si>
  <si>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</si>
  <si>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</si>
  <si>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</si>
  <si>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</si>
  <si>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</si>
  <si>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</si>
  <si>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</si>
  <si>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</si>
  <si>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</si>
  <si>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</si>
  <si>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</si>
  <si>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</si>
  <si>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</si>
  <si>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</si>
  <si>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</si>
  <si>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</si>
  <si>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</si>
  <si>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</si>
  <si>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</si>
  <si>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</si>
  <si>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</si>
  <si>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</si>
  <si>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</si>
  <si>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</si>
  <si>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</si>
  <si>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</si>
  <si>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</si>
  <si>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</si>
  <si>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</si>
  <si>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</si>
  <si>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</si>
  <si>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</si>
  <si>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</si>
  <si>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</si>
  <si>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</si>
  <si>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</si>
  <si>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</si>
  <si>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</si>
  <si>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</si>
  <si>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</si>
  <si>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</si>
  <si>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</si>
  <si>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</si>
  <si>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</si>
  <si>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</si>
  <si>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</si>
  <si>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</si>
  <si>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</si>
  <si>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</si>
  <si>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</si>
  <si>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</si>
  <si>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</si>
  <si>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</si>
  <si>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</si>
  <si>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</si>
  <si>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</si>
  <si>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</si>
  <si>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</si>
  <si>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</si>
  <si>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</si>
  <si>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</si>
  <si>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</si>
  <si>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</si>
  <si>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</si>
  <si>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</si>
  <si>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</si>
  <si>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</si>
  <si>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</si>
  <si>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</si>
  <si>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</si>
  <si>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</si>
  <si>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</si>
  <si>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</si>
  <si>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</si>
  <si>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</si>
  <si>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</si>
  <si>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</si>
  <si>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</si>
  <si>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</si>
  <si>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</si>
  <si>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</si>
  <si>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</si>
  <si>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</si>
  <si>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</si>
  <si>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</si>
  <si>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</si>
  <si>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</si>
  <si>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</si>
  <si>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</si>
  <si>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</si>
  <si>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</si>
  <si>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</si>
  <si>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</si>
  <si>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</si>
  <si>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</si>
  <si>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</si>
  <si>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</si>
  <si>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</si>
  <si>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</si>
  <si>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</si>
  <si>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</si>
  <si>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</si>
  <si>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</si>
  <si>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</si>
  <si>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</si>
  <si>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</si>
  <si>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</si>
  <si>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</si>
  <si>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</si>
  <si>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</si>
  <si>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</si>
  <si>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</si>
  <si>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</si>
  <si>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</si>
  <si>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</si>
  <si>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</si>
  <si>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</si>
  <si>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</si>
  <si>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</si>
  <si>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</si>
  <si>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</si>
  <si>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</si>
  <si>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</si>
  <si>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</si>
  <si>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</si>
  <si>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</si>
  <si>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</si>
  <si>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</si>
  <si>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</si>
  <si>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</si>
  <si>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</si>
  <si>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</si>
  <si>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</si>
  <si>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</si>
  <si>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</si>
  <si>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</si>
  <si>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</si>
  <si>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</si>
  <si>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</si>
  <si>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</si>
  <si>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</si>
  <si>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</si>
  <si>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</si>
  <si>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</si>
  <si>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</si>
  <si>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</si>
  <si>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</si>
  <si>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</si>
  <si>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</si>
  <si>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</si>
  <si>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</si>
  <si>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</si>
  <si>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</si>
  <si>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</si>
  <si>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</si>
  <si>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</si>
  <si>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</si>
  <si>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</si>
  <si>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</si>
  <si>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</si>
  <si>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</si>
  <si>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</si>
  <si>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</si>
  <si>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</si>
  <si>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</si>
  <si>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</si>
  <si>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</si>
  <si>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</si>
  <si>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</si>
  <si>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</si>
  <si>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</si>
  <si>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</si>
  <si>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</si>
  <si>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</si>
  <si>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</si>
  <si>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</si>
  <si>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</si>
  <si>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</si>
  <si>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</si>
  <si>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</si>
  <si>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</si>
  <si>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</si>
  <si>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</si>
  <si>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</si>
  <si>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</si>
  <si>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</si>
  <si>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</si>
  <si>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</si>
  <si>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</si>
  <si>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</si>
  <si>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</si>
  <si>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</si>
  <si>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</si>
  <si>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</si>
  <si>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</si>
  <si>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</si>
  <si>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</si>
  <si>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</si>
  <si>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</si>
  <si>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</si>
  <si>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</si>
  <si>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</si>
  <si>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</si>
  <si>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</si>
  <si>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</si>
  <si>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</si>
  <si>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</si>
  <si>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</si>
  <si>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</si>
  <si>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</si>
  <si>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</si>
  <si>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</si>
  <si>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</si>
  <si>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</si>
  <si>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</si>
  <si>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</si>
  <si>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</si>
  <si>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</si>
  <si>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</si>
  <si>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</si>
  <si>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</si>
  <si>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</si>
  <si>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</si>
  <si>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</si>
  <si>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</si>
  <si>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</si>
  <si>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</si>
  <si>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</si>
  <si>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</si>
  <si>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</si>
  <si>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</si>
  <si>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</si>
  <si>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</si>
  <si>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</si>
  <si>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</si>
  <si>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</si>
  <si>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</si>
  <si>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</si>
  <si>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</si>
  <si>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</si>
  <si>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</si>
  <si>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</si>
  <si>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</si>
  <si>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</si>
  <si>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</si>
  <si>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</si>
  <si>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</si>
  <si>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</si>
  <si>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</si>
  <si>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</si>
  <si>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</si>
  <si>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</si>
  <si>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</si>
  <si>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</si>
  <si>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</si>
  <si>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</si>
  <si>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</si>
  <si>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</si>
  <si>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</si>
  <si>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</si>
  <si>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</si>
  <si>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</si>
  <si>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</si>
  <si>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</si>
  <si>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</si>
  <si>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</si>
  <si>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</si>
  <si>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</si>
  <si>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</si>
  <si>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</si>
  <si>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</si>
  <si>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</si>
  <si>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</si>
  <si>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</si>
  <si>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</si>
  <si>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</si>
  <si>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</si>
  <si>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</si>
  <si>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</si>
  <si>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</si>
  <si>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</si>
  <si>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</si>
  <si>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</si>
  <si>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</si>
  <si>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</si>
  <si>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</si>
  <si>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</si>
  <si>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</si>
  <si>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</si>
  <si>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</si>
  <si>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</si>
  <si>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</si>
  <si>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</si>
  <si>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</si>
  <si>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</si>
  <si>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</si>
  <si>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</si>
  <si>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</si>
  <si>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</si>
  <si>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</si>
  <si>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</si>
  <si>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</si>
  <si>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</si>
  <si>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</si>
  <si>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</si>
  <si>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</si>
  <si>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</si>
  <si>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</si>
  <si>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</si>
  <si>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</si>
  <si>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</si>
  <si>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</si>
  <si>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</si>
  <si>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</si>
  <si>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</si>
  <si>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</si>
  <si>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</si>
  <si>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</si>
  <si>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</si>
  <si>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</si>
  <si>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</si>
  <si>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</si>
  <si>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</si>
  <si>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</si>
  <si>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</si>
  <si>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</si>
  <si>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</si>
  <si>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</si>
  <si>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</si>
  <si>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</si>
  <si>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</si>
  <si>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</si>
  <si>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</si>
  <si>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</si>
  <si>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</si>
  <si>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</si>
  <si>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</si>
  <si>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</si>
  <si>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</si>
  <si>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</si>
  <si>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</si>
  <si>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</si>
  <si>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</si>
  <si>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</si>
  <si>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</si>
  <si>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</si>
  <si>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</si>
  <si>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</si>
  <si>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</si>
  <si>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</si>
  <si>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</si>
  <si>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</si>
  <si>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</si>
  <si>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</si>
  <si>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</si>
  <si>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</si>
  <si>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</si>
  <si>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</si>
  <si>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</si>
  <si>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</si>
  <si>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</si>
  <si>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</si>
  <si>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</si>
  <si>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</si>
  <si>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</si>
  <si>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</si>
  <si>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</si>
  <si>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</si>
  <si>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</si>
  <si>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</si>
  <si>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</si>
  <si>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</si>
  <si>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</si>
  <si>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</si>
  <si>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</si>
  <si>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</si>
  <si>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</si>
  <si>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</si>
  <si>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</si>
  <si>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</si>
  <si>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</si>
  <si>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</si>
  <si>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</si>
  <si>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</si>
  <si>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</si>
  <si>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</si>
  <si>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</si>
  <si>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</si>
  <si>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</si>
  <si>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</si>
  <si>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</si>
  <si>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</si>
  <si>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</si>
  <si>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</si>
  <si>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</si>
  <si>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</si>
  <si>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</si>
  <si>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</si>
  <si>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</si>
  <si>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</si>
  <si>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</si>
  <si>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</si>
  <si>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</si>
  <si>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</si>
  <si>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</si>
  <si>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</si>
  <si>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</si>
  <si>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</si>
  <si>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</si>
  <si>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</si>
  <si>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</si>
  <si>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</si>
  <si>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</si>
  <si>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</si>
  <si>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</si>
  <si>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</si>
  <si>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</si>
  <si>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</si>
  <si>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</si>
  <si>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</si>
  <si>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</si>
  <si>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</si>
  <si>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</si>
  <si>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</si>
  <si>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</si>
  <si>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</si>
  <si>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</si>
  <si>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</si>
  <si>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</si>
  <si>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</si>
  <si>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</si>
  <si>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</si>
  <si>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</si>
  <si>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</si>
  <si>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</si>
  <si>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</si>
  <si>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</si>
  <si>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</si>
  <si>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</si>
  <si>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</si>
  <si>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</si>
  <si>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</si>
  <si>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</si>
  <si>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</si>
  <si>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</si>
  <si>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</si>
  <si>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</si>
  <si>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</si>
  <si>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</si>
  <si>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</si>
  <si>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</si>
  <si>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</si>
  <si>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</si>
  <si>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</si>
  <si>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</si>
  <si>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</si>
  <si>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</si>
  <si>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</si>
  <si>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</si>
  <si>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</si>
  <si>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</si>
  <si>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</si>
  <si>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</si>
  <si>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</si>
  <si>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</si>
  <si>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</si>
  <si>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</si>
  <si>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</si>
  <si>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</si>
  <si>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</si>
  <si>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</si>
  <si>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</si>
  <si>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</si>
  <si>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</si>
  <si>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</si>
  <si>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</si>
  <si>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</si>
  <si>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</si>
  <si>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</si>
  <si>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</si>
  <si>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</si>
  <si>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</si>
  <si>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</si>
  <si>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</si>
  <si>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</si>
  <si>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</si>
  <si>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</si>
  <si>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</si>
  <si>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</si>
  <si>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</si>
  <si>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</si>
  <si>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</si>
  <si>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</si>
  <si>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</si>
  <si>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</si>
  <si>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</si>
  <si>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</si>
  <si>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</si>
  <si>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</si>
  <si>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</si>
  <si>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</si>
  <si>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</si>
  <si>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</si>
  <si>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</si>
  <si>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</si>
  <si>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</si>
  <si>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</si>
  <si>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</si>
  <si>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</si>
  <si>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</si>
  <si>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</si>
  <si>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</si>
  <si>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</si>
  <si>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</si>
  <si>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</si>
  <si>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</si>
  <si>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</si>
  <si>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</si>
  <si>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</si>
  <si>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</si>
  <si>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</si>
  <si>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</si>
  <si>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</si>
  <si>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</si>
  <si>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</si>
  <si>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</si>
  <si>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</si>
  <si>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</si>
  <si>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</si>
  <si>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</si>
  <si>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</si>
  <si>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</si>
  <si>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</si>
  <si>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</si>
  <si>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</si>
  <si>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</si>
  <si>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</si>
  <si>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</si>
  <si>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</si>
  <si>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</si>
  <si>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</si>
  <si>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</si>
  <si>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</si>
  <si>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</si>
  <si>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</si>
  <si>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</si>
  <si>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</si>
  <si>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</si>
  <si>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</si>
  <si>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</si>
  <si>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</si>
  <si>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</si>
  <si>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</si>
  <si>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</si>
  <si>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</si>
  <si>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</si>
  <si>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</si>
  <si>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</si>
  <si>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</si>
  <si>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</si>
  <si>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</si>
  <si>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</si>
  <si>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</si>
  <si>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</si>
  <si>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</si>
  <si>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</si>
  <si>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</si>
  <si>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</si>
  <si>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</si>
  <si>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</si>
  <si>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</si>
  <si>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</si>
  <si>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</si>
  <si>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</si>
  <si>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</si>
  <si>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</si>
  <si>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</si>
  <si>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</si>
  <si>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</si>
  <si>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</si>
  <si>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</si>
  <si>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</si>
  <si>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</si>
  <si>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</si>
  <si>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</si>
  <si>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</si>
  <si>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</si>
  <si>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</si>
  <si>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</si>
  <si>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</si>
  <si>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</si>
  <si>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</si>
  <si>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</si>
  <si>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</si>
  <si>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</si>
  <si>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</si>
  <si>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</si>
  <si>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</si>
  <si>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</si>
  <si>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</si>
  <si>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</si>
  <si>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</si>
  <si>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</si>
  <si>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</si>
  <si>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</si>
  <si>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</si>
  <si>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</si>
  <si>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</si>
  <si>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</si>
  <si>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</si>
  <si>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</si>
  <si>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</si>
  <si>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</si>
  <si>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</si>
  <si>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</si>
  <si>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</si>
  <si>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</si>
  <si>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</si>
  <si>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</si>
  <si>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</si>
  <si>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</si>
  <si>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</si>
  <si>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</si>
  <si>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</si>
  <si>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</si>
  <si>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</si>
  <si>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</si>
  <si>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</si>
  <si>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</si>
  <si>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</si>
  <si>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</si>
  <si>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</si>
  <si>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</si>
  <si>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</si>
  <si>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</si>
  <si>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</si>
  <si>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</si>
  <si>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</si>
  <si>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</si>
  <si>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</si>
  <si>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</si>
  <si>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</si>
  <si>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</si>
  <si>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</si>
  <si>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</si>
  <si>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</si>
  <si>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</si>
  <si>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</si>
  <si>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</si>
  <si>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</si>
  <si>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</si>
  <si>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</si>
  <si>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</si>
  <si>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</si>
  <si>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</si>
  <si>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</si>
  <si>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</si>
  <si>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</si>
  <si>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</si>
  <si>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</si>
  <si>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</si>
  <si>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</si>
  <si>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</si>
  <si>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</si>
  <si>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</si>
  <si>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</si>
  <si>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</si>
  <si>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</si>
  <si>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</si>
  <si>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</si>
  <si>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</si>
  <si>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</si>
  <si>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</si>
  <si>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</si>
  <si>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</si>
  <si>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</si>
  <si>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</si>
  <si>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</si>
  <si>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</si>
  <si>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</si>
  <si>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</si>
  <si>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</si>
  <si>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</si>
  <si>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</si>
  <si>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</si>
  <si>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</si>
  <si>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</si>
  <si>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</si>
  <si>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</si>
  <si>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</si>
  <si>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</si>
  <si>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</si>
  <si>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</si>
  <si>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</si>
  <si>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</si>
  <si>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</si>
  <si>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</si>
  <si>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</si>
  <si>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</si>
  <si>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</si>
  <si>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</si>
  <si>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</si>
  <si>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</si>
  <si>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</si>
  <si>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</si>
  <si>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</si>
  <si>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</si>
  <si>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</si>
  <si>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</si>
  <si>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</si>
  <si>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</si>
  <si>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</si>
  <si>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</si>
  <si>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</si>
  <si>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</si>
  <si>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</si>
  <si>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</si>
  <si>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</si>
  <si>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</si>
  <si>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</si>
  <si>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</si>
  <si>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</si>
  <si>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</si>
  <si>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</si>
  <si>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</si>
  <si>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</si>
  <si>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</si>
  <si>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</si>
  <si>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</si>
  <si>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</si>
  <si>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</si>
  <si>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</si>
  <si>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</si>
  <si>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</si>
  <si>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</si>
  <si>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</si>
  <si>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</si>
  <si>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</si>
  <si>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</si>
  <si>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</si>
  <si>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</si>
  <si>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</si>
  <si>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</si>
  <si>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</si>
  <si>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</si>
  <si>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</si>
  <si>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</si>
  <si>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</si>
  <si>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</si>
  <si>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</si>
  <si>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</si>
  <si>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</si>
  <si>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</si>
  <si>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</si>
  <si>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</si>
  <si>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</si>
  <si>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</si>
  <si>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</si>
  <si>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</si>
  <si>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</si>
  <si>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</si>
  <si>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</si>
  <si>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</si>
  <si>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</si>
  <si>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</si>
  <si>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</si>
  <si>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</si>
  <si>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</si>
  <si>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</si>
  <si>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</si>
  <si>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</si>
  <si>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</si>
  <si>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</si>
  <si>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</si>
  <si>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</si>
  <si>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</si>
  <si>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</si>
  <si>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</si>
  <si>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</si>
  <si>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</si>
  <si>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</si>
  <si>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</si>
  <si>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</si>
  <si>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</si>
  <si>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</si>
  <si>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</si>
  <si>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</si>
  <si>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</si>
  <si>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</si>
  <si>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</si>
  <si>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</si>
  <si>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</si>
  <si>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</si>
  <si>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</si>
  <si>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</si>
  <si>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</si>
  <si>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</si>
  <si>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</si>
  <si>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</si>
  <si>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</si>
  <si>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</si>
  <si>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</si>
  <si>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</si>
  <si>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</si>
  <si>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</si>
  <si>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</si>
  <si>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</si>
  <si>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</si>
  <si>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</si>
  <si>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</si>
  <si>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</si>
  <si>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</si>
  <si>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</si>
  <si>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</si>
  <si>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</si>
  <si>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</si>
  <si>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</si>
  <si>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</si>
  <si>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</si>
  <si>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</si>
  <si>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</si>
  <si>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</si>
  <si>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</si>
  <si>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</si>
  <si>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</si>
  <si>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</si>
  <si>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</si>
  <si>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</si>
  <si>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</si>
  <si>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</si>
  <si>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</si>
  <si>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</si>
  <si>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</si>
  <si>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</si>
  <si>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</si>
  <si>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</si>
  <si>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</si>
  <si>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</si>
  <si>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</si>
  <si>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</si>
  <si>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</si>
  <si>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</si>
  <si>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</si>
  <si>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</si>
  <si>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</si>
  <si>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</si>
  <si>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</si>
  <si>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</si>
  <si>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</si>
  <si>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</si>
  <si>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</si>
  <si>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</si>
  <si>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</si>
  <si>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</si>
  <si>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</si>
  <si>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</si>
  <si>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</si>
  <si>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</si>
  <si>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</si>
  <si>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</si>
  <si>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</si>
  <si>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</si>
  <si>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</si>
  <si>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</si>
  <si>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</si>
  <si>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</si>
  <si>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</si>
  <si>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</si>
  <si>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</si>
  <si>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</si>
  <si>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</si>
  <si>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</si>
  <si>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</si>
  <si>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</si>
  <si>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</si>
  <si>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</si>
  <si>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</si>
  <si>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</si>
  <si>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</si>
  <si>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</si>
  <si>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</si>
  <si>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</si>
  <si>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</si>
  <si>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</si>
  <si>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</si>
  <si>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</si>
  <si>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</si>
  <si>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</si>
  <si>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</si>
  <si>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</si>
  <si>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</si>
  <si>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</si>
  <si>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</si>
  <si>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</si>
  <si>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</si>
  <si>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</si>
  <si>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</si>
  <si>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</si>
  <si>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</si>
  <si>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</si>
  <si>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</si>
  <si>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</si>
  <si>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</si>
  <si>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</si>
  <si>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</si>
  <si>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</si>
  <si>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</si>
  <si>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</si>
  <si>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</si>
  <si>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</si>
  <si>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</si>
  <si>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</si>
  <si>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</si>
  <si>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</si>
  <si>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</si>
  <si>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</si>
  <si>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</si>
  <si>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</si>
  <si>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</si>
  <si>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</si>
  <si>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</si>
  <si>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</si>
  <si>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</si>
  <si>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</si>
  <si>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</si>
  <si>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</si>
  <si>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</si>
  <si>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</si>
  <si>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</si>
  <si>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</si>
  <si>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</si>
  <si>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</si>
  <si>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</si>
  <si>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</si>
  <si>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</si>
  <si>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</si>
  <si>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</si>
  <si>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</si>
  <si>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</si>
  <si>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</si>
  <si>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</si>
  <si>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</si>
  <si>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</si>
  <si>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</si>
  <si>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</si>
  <si>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</si>
  <si>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</si>
  <si>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</si>
  <si>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</si>
  <si>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</si>
  <si>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</si>
  <si>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</si>
  <si>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</si>
  <si>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</si>
  <si>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</si>
  <si>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</si>
  <si>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</si>
  <si>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</si>
  <si>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</si>
  <si>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</si>
  <si>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</si>
  <si>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</si>
  <si>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</si>
  <si>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</si>
  <si>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</si>
  <si>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</si>
  <si>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</si>
  <si>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</si>
  <si>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</si>
  <si>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</si>
  <si>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</si>
  <si>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</si>
  <si>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</si>
  <si>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</si>
  <si>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</si>
  <si>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</si>
  <si>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</si>
  <si>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</si>
  <si>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</si>
  <si>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</si>
  <si>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</si>
  <si>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</si>
  <si>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</si>
  <si>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</si>
  <si>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</si>
  <si>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</si>
  <si>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</si>
  <si>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</si>
  <si>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</si>
  <si>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</si>
  <si>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</si>
  <si>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</si>
  <si>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</si>
  <si>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</si>
  <si>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</si>
  <si>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</si>
  <si>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</si>
  <si>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</si>
  <si>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</si>
  <si>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</si>
  <si>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</si>
  <si>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</si>
  <si>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</si>
  <si>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</si>
  <si>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</si>
  <si>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</si>
  <si>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</si>
  <si>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</si>
  <si>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</si>
  <si>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</si>
  <si>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</si>
  <si>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</si>
  <si>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</si>
  <si>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</si>
  <si>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</si>
  <si>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</si>
  <si>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</si>
  <si>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</si>
  <si>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</si>
  <si>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</si>
  <si>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</si>
  <si>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</si>
  <si>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</si>
  <si>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</si>
  <si>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</si>
  <si>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</si>
  <si>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</si>
  <si>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</si>
  <si>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</si>
  <si>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</si>
  <si>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</si>
  <si>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</si>
  <si>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</si>
  <si>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</si>
  <si>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</si>
  <si>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</si>
  <si>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</si>
  <si>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</si>
  <si>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</si>
  <si>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</si>
  <si>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</si>
  <si>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</si>
  <si>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</si>
  <si>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</si>
  <si>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</si>
  <si>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</si>
  <si>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</si>
  <si>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</si>
  <si>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</si>
  <si>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</si>
  <si>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</si>
  <si>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</si>
  <si>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</si>
  <si>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</si>
  <si>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</si>
  <si>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</si>
  <si>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</si>
  <si>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</si>
  <si>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</si>
  <si>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</si>
  <si>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</si>
  <si>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</si>
  <si>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</si>
  <si>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</si>
  <si>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</si>
  <si>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</si>
  <si>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</si>
  <si>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</si>
  <si>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</si>
  <si>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</si>
  <si>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</si>
  <si>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</si>
  <si>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</si>
  <si>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</si>
  <si>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</si>
  <si>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</si>
  <si>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</si>
  <si>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</si>
  <si>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</si>
  <si>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</si>
  <si>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</si>
  <si>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</si>
  <si>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</si>
  <si>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</si>
  <si>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</si>
  <si>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</si>
  <si>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</si>
  <si>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</si>
  <si>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</si>
  <si>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</si>
  <si>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</si>
  <si>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</si>
  <si>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</si>
  <si>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</si>
  <si>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</si>
  <si>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</si>
  <si>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</si>
  <si>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</si>
  <si>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</si>
  <si>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</si>
  <si>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</si>
  <si>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</si>
  <si>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</si>
  <si>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</si>
  <si>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</si>
  <si>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</si>
  <si>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</si>
  <si>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</si>
  <si>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</si>
  <si>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</si>
  <si>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</si>
  <si>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</si>
  <si>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</si>
  <si>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</si>
  <si>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</si>
  <si>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</si>
  <si>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</si>
  <si>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</si>
  <si>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</si>
  <si>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</si>
  <si>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</si>
  <si>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</si>
  <si>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</si>
  <si>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</si>
  <si>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</si>
  <si>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</si>
  <si>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</si>
  <si>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</si>
  <si>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</si>
  <si>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</si>
  <si>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</si>
  <si>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</si>
  <si>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</si>
  <si>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</si>
  <si>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</si>
  <si>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</si>
  <si>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</si>
  <si>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</si>
  <si>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</si>
  <si>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</si>
  <si>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</si>
  <si>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</si>
  <si>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</si>
  <si>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</si>
  <si>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</si>
  <si>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</si>
  <si>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</si>
  <si>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</si>
  <si>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</si>
  <si>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</si>
  <si>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</si>
  <si>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</si>
  <si>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</si>
  <si>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</si>
  <si>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</si>
  <si>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</si>
  <si>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</si>
  <si>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</si>
  <si>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</si>
  <si>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</si>
  <si>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</si>
  <si>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</si>
  <si>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</si>
  <si>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</si>
  <si>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</si>
  <si>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</si>
  <si>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</si>
  <si>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</si>
  <si>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</si>
  <si>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</si>
  <si>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</si>
  <si>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</si>
  <si>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</si>
  <si>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</si>
  <si>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</si>
  <si>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</si>
  <si>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</si>
  <si>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</si>
  <si>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</si>
  <si>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</si>
  <si>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</si>
  <si>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</si>
  <si>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</si>
  <si>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</si>
  <si>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</si>
  <si>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</si>
  <si>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</si>
  <si>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</si>
  <si>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</si>
  <si>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</si>
  <si>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</si>
  <si>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</si>
  <si>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</si>
  <si>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</si>
  <si>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</si>
  <si>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</si>
  <si>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</si>
  <si>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</si>
  <si>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</si>
  <si>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</si>
  <si>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</si>
  <si>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</si>
  <si>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</si>
  <si>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</si>
  <si>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</si>
  <si>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</si>
  <si>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</si>
  <si>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</si>
  <si>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</si>
  <si>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</si>
  <si>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</si>
  <si>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</si>
  <si>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</si>
  <si>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</si>
  <si>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</si>
  <si>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</si>
  <si>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</si>
  <si>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</si>
  <si>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</si>
  <si>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</si>
  <si>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</si>
  <si>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</si>
  <si>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</si>
  <si>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</si>
  <si>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</si>
  <si>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</si>
  <si>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</si>
  <si>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</si>
  <si>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</si>
  <si>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</si>
  <si>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</si>
  <si>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</si>
  <si>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</si>
  <si>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</si>
  <si>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</si>
  <si>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</si>
  <si>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</si>
  <si>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</si>
  <si>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</si>
  <si>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</si>
  <si>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</si>
  <si>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</si>
  <si>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</si>
  <si>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</si>
  <si>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</si>
  <si>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</si>
  <si>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</si>
  <si>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</si>
  <si>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</si>
  <si>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</si>
  <si>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</si>
  <si>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</si>
  <si>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</si>
  <si>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</si>
  <si>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</si>
  <si>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</si>
  <si>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</si>
  <si>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</si>
  <si>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</si>
  <si>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</si>
  <si>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</si>
  <si>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</si>
  <si>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</si>
  <si>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</si>
  <si>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</si>
  <si>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</si>
  <si>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</si>
  <si>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</si>
  <si>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</si>
  <si>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</si>
  <si>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</si>
  <si>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</si>
  <si>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</si>
  <si>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</si>
  <si>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</si>
  <si>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</si>
  <si>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</si>
  <si>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</si>
  <si>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</si>
  <si>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</si>
  <si>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</si>
  <si>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</si>
  <si>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</si>
  <si>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</si>
  <si>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</si>
  <si>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</si>
  <si>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</si>
  <si>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</si>
  <si>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</si>
  <si>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</si>
  <si>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</si>
  <si>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</si>
  <si>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</si>
  <si>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</si>
  <si>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</si>
  <si>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</si>
  <si>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</si>
  <si>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</si>
  <si>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</si>
  <si>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</si>
  <si>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</si>
  <si>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</si>
  <si>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</si>
  <si>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</si>
  <si>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</si>
  <si>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</si>
  <si>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</si>
  <si>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</si>
  <si>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</si>
  <si>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</si>
  <si>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</si>
  <si>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</si>
  <si>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</si>
  <si>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</si>
  <si>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</si>
  <si>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</si>
  <si>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</si>
  <si>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</si>
  <si>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</si>
  <si>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</si>
  <si>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</si>
  <si>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</si>
  <si>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</si>
  <si>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</si>
  <si>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</si>
  <si>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</si>
  <si>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</si>
  <si>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</si>
  <si>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</si>
  <si>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</si>
  <si>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</si>
  <si>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</si>
  <si>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</si>
  <si>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</si>
  <si>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</si>
  <si>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</si>
  <si>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</si>
  <si>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</si>
  <si>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</si>
  <si>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</si>
  <si>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</si>
  <si>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</si>
  <si>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</si>
  <si>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</si>
  <si>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</si>
  <si>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</si>
  <si>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</si>
  <si>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</si>
  <si>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</si>
  <si>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</si>
  <si>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</si>
  <si>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</si>
  <si>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</si>
  <si>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</si>
  <si>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</si>
  <si>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</si>
  <si>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</si>
  <si>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</si>
  <si>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</si>
  <si>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</si>
  <si>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</si>
  <si>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</si>
  <si>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</si>
  <si>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</si>
  <si>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</si>
  <si>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</si>
  <si>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</si>
  <si>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</si>
  <si>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</si>
  <si>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</si>
  <si>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</si>
  <si>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</si>
  <si>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</si>
  <si>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</si>
  <si>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</si>
  <si>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</si>
  <si>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</si>
  <si>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</si>
  <si>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</si>
  <si>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</si>
  <si>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</si>
  <si>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</si>
  <si>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</si>
  <si>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</si>
  <si>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</si>
  <si>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</si>
  <si>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</si>
  <si>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</si>
  <si>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</si>
  <si>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</si>
  <si>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</si>
  <si>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</si>
  <si>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</si>
  <si>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</si>
  <si>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</si>
  <si>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</si>
  <si>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</si>
  <si>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</si>
  <si>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</si>
  <si>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</si>
  <si>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</si>
  <si>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</si>
  <si>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</si>
  <si>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</si>
  <si>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</si>
  <si>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</si>
  <si>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</si>
  <si>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</si>
  <si>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</si>
  <si>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</si>
  <si>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</si>
  <si>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</si>
  <si>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</si>
  <si>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</si>
  <si>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</si>
  <si>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</si>
  <si>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</si>
  <si>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</si>
  <si>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</si>
  <si>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</si>
  <si>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</si>
  <si>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</si>
  <si>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</si>
  <si>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</si>
  <si>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</si>
  <si>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</si>
  <si>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</si>
  <si>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</si>
  <si>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</si>
  <si>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</si>
  <si>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</si>
  <si>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</si>
  <si>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</si>
  <si>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</si>
  <si>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</si>
  <si>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</si>
  <si>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</si>
  <si>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</si>
  <si>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</si>
  <si>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</si>
  <si>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</si>
  <si>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</si>
  <si>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</si>
  <si>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</si>
  <si>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</si>
  <si>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</si>
  <si>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</si>
  <si>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</si>
  <si>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</si>
  <si>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</si>
  <si>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</si>
  <si>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</si>
  <si>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</si>
  <si>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</si>
  <si>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</si>
  <si>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</si>
  <si>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</si>
  <si>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</si>
  <si>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</si>
  <si>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</si>
  <si>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</si>
  <si>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</si>
  <si>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</si>
  <si>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</si>
  <si>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</si>
  <si>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</si>
  <si>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</si>
  <si>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</si>
  <si>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</si>
  <si>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</si>
  <si>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</si>
  <si>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</si>
  <si>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</si>
  <si>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</si>
  <si>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</si>
  <si>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</si>
  <si>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</si>
  <si>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</si>
  <si>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</si>
  <si>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</si>
  <si>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</si>
  <si>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</si>
  <si>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</si>
  <si>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</si>
  <si>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</si>
  <si>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</si>
  <si>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</si>
  <si>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</si>
  <si>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</si>
  <si>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</si>
  <si>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</si>
  <si>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</si>
  <si>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</si>
  <si>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</si>
  <si>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</si>
  <si>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</si>
  <si>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</si>
  <si>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</si>
  <si>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</si>
  <si>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</si>
  <si>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</si>
  <si>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</si>
  <si>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</si>
  <si>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</si>
  <si>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</si>
  <si>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</si>
  <si>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</si>
  <si>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</si>
  <si>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</si>
  <si>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</si>
  <si>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</si>
  <si>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</si>
  <si>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</si>
  <si>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</si>
  <si>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</si>
  <si>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</si>
  <si>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</si>
  <si>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</si>
  <si>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</si>
  <si>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</si>
  <si>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</si>
  <si>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</si>
  <si>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</si>
  <si>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</si>
  <si>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</si>
  <si>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</si>
  <si>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</si>
  <si>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</si>
  <si>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</si>
  <si>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</si>
  <si>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</si>
  <si>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</si>
  <si>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</si>
  <si>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</si>
  <si>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</si>
  <si>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</si>
  <si>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</si>
  <si>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</si>
  <si>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</si>
  <si>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</si>
  <si>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</si>
  <si>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</si>
  <si>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</si>
  <si>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</si>
  <si>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</si>
  <si>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</si>
  <si>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</si>
  <si>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</si>
  <si>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</si>
  <si>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</si>
  <si>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</si>
  <si>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</si>
  <si>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</si>
  <si>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</si>
  <si>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</si>
  <si>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</si>
  <si>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</si>
  <si>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</si>
  <si>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</si>
  <si>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</si>
  <si>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</si>
  <si>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</si>
  <si>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</si>
  <si>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</si>
  <si>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</si>
  <si>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</si>
  <si>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</si>
  <si>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</si>
  <si>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</si>
  <si>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</si>
  <si>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</si>
  <si>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</si>
  <si>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</si>
  <si>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</si>
  <si>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</si>
  <si>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</si>
  <si>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</si>
  <si>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</si>
  <si>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</si>
  <si>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</si>
  <si>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</si>
  <si>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</si>
  <si>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</si>
  <si>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</si>
  <si>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</si>
  <si>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</si>
  <si>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</si>
  <si>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</si>
  <si>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</si>
  <si>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</si>
  <si>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</si>
  <si>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</si>
  <si>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</si>
  <si>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</si>
  <si>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</si>
  <si>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</si>
  <si>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</si>
  <si>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</si>
  <si>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</si>
  <si>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</si>
  <si>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</si>
  <si>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</si>
  <si>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</si>
  <si>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</si>
  <si>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</si>
  <si>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</si>
  <si>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</si>
  <si>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</si>
  <si>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</si>
  <si>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</si>
  <si>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</si>
  <si>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</si>
  <si>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</si>
  <si>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</si>
  <si>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</si>
  <si>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</si>
  <si>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</si>
  <si>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</si>
  <si>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</si>
  <si>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</si>
  <si>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</si>
  <si>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</si>
  <si>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</si>
  <si>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</si>
  <si>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</si>
  <si>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</si>
  <si>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</si>
  <si>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</si>
  <si>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</si>
  <si>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</si>
  <si>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</si>
  <si>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</si>
  <si>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</si>
  <si>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</si>
  <si>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</si>
  <si>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</si>
  <si>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</si>
  <si>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</si>
  <si>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</si>
  <si>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</si>
  <si>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</si>
  <si>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</si>
  <si>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</si>
  <si>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</si>
  <si>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</si>
  <si>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</si>
  <si>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</si>
  <si>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</si>
  <si>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</si>
  <si>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</si>
  <si>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</si>
  <si>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</si>
  <si>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</si>
  <si>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</si>
  <si>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</si>
  <si>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</si>
  <si>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</si>
  <si>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</si>
  <si>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</si>
  <si>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</si>
  <si>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</si>
  <si>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</si>
  <si>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</si>
  <si>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</si>
  <si>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</si>
  <si>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</si>
  <si>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</si>
  <si>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</si>
  <si>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</si>
  <si>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</si>
  <si>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</si>
  <si>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</si>
  <si>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</si>
  <si>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</si>
  <si>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</si>
  <si>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</si>
  <si>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</si>
  <si>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</si>
  <si>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</si>
  <si>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</si>
  <si>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</si>
  <si>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</si>
  <si>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</si>
  <si>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</si>
  <si>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</si>
  <si>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</si>
  <si>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</si>
  <si>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</si>
  <si>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</si>
  <si>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</si>
  <si>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</si>
  <si>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</si>
  <si>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</si>
  <si>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</si>
  <si>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</si>
  <si>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</si>
  <si>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</si>
  <si>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</si>
  <si>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</si>
  <si>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</si>
  <si>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</si>
  <si>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</si>
  <si>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</si>
  <si>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</si>
  <si>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</si>
  <si>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</si>
  <si>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</si>
  <si>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</si>
  <si>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</si>
  <si>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</si>
  <si>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</si>
  <si>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</si>
  <si>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</si>
  <si>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</si>
  <si>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</si>
  <si>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</si>
  <si>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</si>
  <si>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</si>
  <si>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</si>
  <si>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</si>
  <si>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</si>
  <si>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</si>
  <si>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</si>
  <si>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</si>
  <si>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</si>
  <si>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</si>
  <si>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</si>
  <si>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</si>
  <si>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</si>
  <si>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</si>
  <si>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</si>
  <si>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</si>
  <si>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</si>
  <si>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</si>
  <si>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</si>
  <si>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</si>
  <si>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</si>
  <si>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</si>
  <si>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</si>
  <si>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</si>
  <si>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</si>
  <si>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</si>
  <si>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</si>
  <si>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</si>
  <si>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</si>
  <si>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</si>
  <si>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</si>
  <si>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</si>
  <si>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</si>
  <si>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</si>
  <si>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</si>
  <si>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</si>
  <si>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</si>
  <si>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</si>
  <si>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</si>
  <si>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</si>
  <si>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</si>
  <si>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</si>
  <si>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</si>
  <si>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</si>
  <si>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</si>
  <si>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</si>
  <si>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</si>
  <si>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</si>
  <si>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</si>
  <si>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</si>
  <si>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</si>
  <si>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</si>
  <si>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</si>
  <si>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</si>
  <si>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</si>
  <si>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</si>
  <si>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</si>
  <si>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</si>
  <si>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</si>
  <si>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</si>
  <si>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</si>
  <si>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</si>
  <si>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</si>
  <si>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</si>
  <si>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</si>
  <si>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</si>
  <si>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</si>
  <si>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</si>
  <si>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</si>
  <si>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</si>
  <si>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</si>
  <si>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</si>
  <si>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</si>
  <si>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</si>
  <si>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</si>
  <si>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</si>
  <si>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</si>
  <si>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</si>
  <si>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</si>
  <si>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</si>
  <si>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</si>
  <si>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</si>
  <si>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</si>
  <si>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</si>
  <si>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</si>
  <si>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</si>
  <si>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</si>
  <si>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</si>
  <si>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</si>
  <si>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</si>
  <si>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</si>
  <si>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</si>
  <si>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</si>
  <si>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</si>
  <si>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</si>
  <si>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</si>
  <si>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</si>
  <si>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</si>
  <si>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</si>
  <si>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</si>
  <si>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</si>
  <si>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</si>
  <si>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</si>
  <si>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</si>
  <si>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</si>
  <si>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</si>
  <si>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</si>
  <si>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</si>
  <si>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</si>
  <si>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</si>
  <si>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</si>
  <si>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</si>
  <si>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</si>
  <si>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</si>
  <si>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</si>
  <si>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</si>
  <si>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</si>
  <si>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</si>
  <si>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</si>
  <si>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</si>
  <si>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</si>
  <si>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</si>
  <si>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</si>
  <si>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</si>
  <si>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</si>
  <si>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</si>
  <si>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</si>
  <si>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</si>
  <si>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</si>
  <si>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</si>
  <si>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</si>
  <si>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</si>
  <si>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</si>
  <si>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</si>
  <si>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</si>
  <si>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</si>
  <si>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</si>
  <si>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</si>
  <si>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</si>
  <si>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</si>
  <si>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</si>
  <si>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</si>
  <si>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</si>
  <si>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</si>
  <si>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</si>
  <si>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</si>
  <si>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</si>
  <si>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</si>
  <si>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</si>
  <si>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</si>
  <si>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</si>
  <si>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</si>
  <si>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</si>
  <si>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</si>
  <si>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</si>
  <si>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</si>
  <si>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</si>
  <si>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</si>
  <si>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</si>
  <si>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</si>
  <si>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</si>
  <si>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</si>
  <si>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</si>
  <si>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</si>
  <si>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</si>
  <si>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</si>
  <si>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</si>
  <si>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</si>
  <si>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</si>
  <si>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</si>
  <si>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</si>
  <si>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</si>
  <si>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</si>
  <si>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</si>
  <si>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</si>
  <si>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</si>
  <si>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</si>
  <si>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</si>
  <si>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</si>
  <si>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</si>
  <si>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</si>
  <si>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</si>
  <si>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</si>
  <si>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</si>
  <si>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</si>
  <si>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</si>
  <si>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</si>
  <si>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</si>
  <si>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</si>
  <si>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</si>
  <si>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</si>
  <si>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</si>
  <si>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</si>
  <si>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</si>
  <si>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</si>
  <si>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</si>
  <si>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</si>
  <si>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</si>
  <si>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</si>
  <si>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</si>
  <si>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</si>
  <si>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</si>
  <si>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</si>
  <si>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</si>
  <si>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</si>
  <si>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</si>
  <si>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</si>
  <si>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</si>
  <si>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</si>
  <si>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</si>
  <si>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</si>
  <si>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</si>
  <si>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</si>
  <si>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</si>
  <si>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</si>
  <si>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</si>
  <si>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</si>
  <si>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</si>
  <si>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</si>
  <si>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</si>
  <si>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</si>
  <si>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</si>
  <si>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</si>
  <si>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</si>
  <si>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</si>
  <si>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</si>
  <si>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</si>
  <si>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</si>
  <si>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</si>
  <si>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</si>
  <si>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</si>
  <si>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</si>
  <si>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</si>
  <si>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</si>
  <si>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</si>
  <si>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</si>
  <si>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</si>
  <si>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</si>
  <si>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</si>
  <si>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</si>
  <si>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</si>
  <si>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</si>
  <si>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</si>
  <si>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</si>
  <si>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</si>
  <si>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</si>
  <si>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</si>
  <si>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</si>
  <si>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</si>
  <si>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</si>
  <si>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</si>
  <si>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</si>
  <si>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</si>
  <si>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</si>
  <si>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</si>
  <si>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</si>
  <si>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</si>
  <si>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</si>
  <si>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</si>
  <si>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</si>
  <si>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</si>
  <si>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</si>
  <si>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</si>
  <si>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</si>
  <si>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</si>
  <si>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</si>
  <si>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</si>
  <si>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</si>
  <si>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</si>
  <si>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</si>
  <si>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</si>
  <si>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</si>
  <si>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</si>
  <si>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</si>
  <si>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</si>
  <si>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</si>
  <si>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</si>
  <si>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</si>
  <si>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</si>
  <si>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</si>
  <si>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</si>
  <si>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</si>
  <si>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</si>
  <si>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</si>
  <si>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</si>
  <si>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</si>
  <si>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</si>
  <si>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</si>
  <si>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</si>
  <si>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</si>
  <si>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</si>
  <si>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</si>
  <si>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</si>
  <si>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</si>
  <si>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</si>
  <si>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</si>
  <si>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</si>
  <si>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</si>
  <si>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</si>
  <si>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</si>
  <si>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</si>
  <si>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</si>
  <si>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</si>
  <si>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</si>
  <si>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</si>
  <si>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</si>
  <si>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</si>
  <si>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</si>
  <si>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</si>
  <si>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</si>
  <si>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</si>
  <si>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</si>
  <si>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</si>
  <si>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</si>
  <si>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</si>
  <si>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</si>
  <si>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</si>
  <si>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</si>
  <si>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</si>
  <si>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</si>
  <si>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</si>
  <si>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</si>
  <si>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</si>
  <si>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</si>
  <si>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</si>
  <si>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</si>
  <si>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</si>
  <si>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</si>
  <si>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</si>
  <si>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</si>
  <si>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</si>
  <si>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</si>
  <si>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</si>
  <si>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</si>
  <si>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</si>
  <si>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</si>
  <si>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</si>
  <si>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</si>
  <si>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</si>
  <si>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</si>
  <si>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</si>
  <si>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</si>
  <si>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</si>
  <si>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</si>
  <si>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</si>
  <si>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</si>
  <si>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</si>
  <si>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</si>
  <si>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</si>
  <si>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</si>
  <si>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</si>
  <si>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</si>
  <si>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</si>
  <si>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</si>
  <si>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</si>
  <si>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</si>
  <si>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</si>
  <si>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</si>
  <si>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</si>
  <si>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</si>
  <si>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</si>
  <si>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</si>
  <si>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</si>
  <si>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</si>
  <si>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</si>
  <si>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</si>
  <si>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</si>
  <si>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</si>
  <si>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</si>
  <si>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</si>
  <si>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</si>
  <si>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</si>
  <si>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</si>
  <si>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</si>
  <si>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</si>
  <si>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</si>
  <si>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</si>
  <si>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</si>
  <si>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</si>
  <si>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</si>
  <si>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</si>
  <si>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</si>
  <si>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</si>
  <si>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</si>
  <si>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</si>
  <si>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</si>
  <si>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</si>
  <si>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</si>
  <si>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</si>
  <si>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</si>
  <si>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</si>
  <si>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</si>
  <si>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</si>
  <si>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</si>
  <si>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</si>
  <si>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</si>
  <si>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</si>
  <si>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</si>
  <si>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</si>
  <si>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</si>
  <si>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</si>
  <si>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</si>
  <si>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</si>
  <si>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</si>
  <si>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</si>
  <si>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</si>
  <si>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</si>
  <si>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</si>
  <si>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</si>
  <si>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</si>
  <si>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</si>
  <si>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</si>
  <si>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</si>
  <si>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</si>
  <si>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</si>
  <si>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</si>
  <si>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</si>
  <si>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</si>
  <si>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</si>
  <si>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</si>
  <si>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</si>
  <si>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</si>
  <si>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</si>
  <si>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</si>
  <si>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</si>
  <si>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</si>
  <si>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</si>
  <si>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</si>
  <si>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</si>
  <si>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</si>
  <si>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</si>
  <si>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</si>
  <si>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</si>
  <si>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</si>
  <si>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</si>
  <si>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</si>
  <si>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</si>
  <si>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</si>
  <si>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</si>
  <si>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</si>
  <si>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</si>
  <si>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</si>
  <si>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</si>
  <si>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</si>
  <si>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</si>
  <si>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</si>
  <si>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</si>
  <si>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</si>
  <si>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</si>
  <si>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</si>
  <si>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</si>
  <si>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</si>
  <si>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</si>
  <si>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</si>
  <si>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</si>
  <si>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</si>
  <si>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</si>
  <si>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</si>
  <si>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</si>
  <si>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</si>
  <si>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</si>
  <si>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</si>
  <si>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</si>
  <si>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</si>
  <si>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</si>
  <si>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</si>
  <si>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</si>
  <si>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</si>
  <si>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</si>
  <si>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</si>
  <si>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</si>
  <si>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</si>
  <si>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</si>
  <si>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</si>
  <si>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</si>
  <si>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</si>
  <si>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</si>
  <si>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</si>
  <si>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</si>
  <si>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</si>
  <si>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</si>
  <si>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</si>
  <si>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</si>
  <si>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</si>
  <si>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</si>
  <si>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</si>
  <si>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</si>
  <si>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</si>
  <si>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</si>
  <si>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</si>
  <si>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</si>
  <si>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</si>
  <si>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</si>
  <si>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</si>
  <si>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</si>
  <si>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</si>
  <si>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</si>
  <si>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</si>
  <si>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</si>
  <si>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</si>
  <si>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</si>
  <si>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</si>
  <si>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</si>
  <si>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</si>
  <si>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</si>
  <si>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</si>
  <si>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</si>
  <si>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</si>
  <si>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</si>
  <si>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</si>
  <si>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</si>
  <si>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</si>
  <si>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</si>
  <si>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</si>
  <si>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</si>
  <si>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</si>
  <si>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</si>
  <si>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</si>
  <si>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</si>
  <si>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</si>
  <si>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</si>
  <si>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</si>
  <si>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</si>
  <si>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</si>
  <si>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</si>
  <si>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</si>
  <si>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</si>
  <si>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</si>
  <si>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</si>
  <si>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</si>
  <si>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</si>
  <si>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</si>
  <si>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</si>
  <si>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</si>
  <si>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</si>
  <si>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</si>
  <si>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</si>
  <si>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</si>
  <si>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</si>
  <si>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</si>
  <si>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</si>
  <si>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</si>
  <si>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</si>
  <si>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</si>
  <si>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</si>
  <si>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</si>
  <si>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</si>
  <si>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</si>
  <si>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</si>
  <si>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</si>
  <si>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</si>
  <si>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</si>
  <si>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</si>
  <si>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</si>
  <si>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</si>
  <si>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</si>
  <si>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</si>
  <si>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</si>
  <si>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</si>
  <si>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</si>
  <si>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</si>
  <si>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</si>
  <si>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</si>
  <si>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</si>
  <si>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</si>
  <si>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</si>
  <si>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</si>
  <si>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</si>
  <si>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</si>
  <si>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</si>
  <si>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</si>
  <si>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</si>
  <si>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</si>
  <si>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</si>
  <si>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</si>
  <si>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</si>
  <si>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</si>
  <si>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</si>
  <si>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</si>
  <si>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</si>
  <si>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</si>
  <si>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</si>
  <si>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</si>
  <si>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</si>
  <si>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</si>
  <si>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</si>
  <si>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</si>
  <si>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</si>
  <si>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</si>
  <si>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</si>
  <si>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</si>
  <si>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</si>
  <si>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</si>
  <si>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</si>
  <si>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</si>
  <si>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</si>
  <si>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</si>
  <si>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</si>
  <si>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</si>
  <si>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</si>
  <si>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</si>
  <si>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</si>
  <si>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</si>
  <si>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</si>
  <si>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</si>
  <si>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</si>
  <si>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</si>
  <si>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</si>
  <si>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</si>
  <si>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</si>
  <si>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</si>
  <si>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</si>
  <si>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</si>
  <si>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</si>
  <si>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</si>
  <si>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</si>
  <si>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</si>
  <si>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</si>
  <si>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</si>
  <si>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</si>
  <si>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</si>
  <si>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</si>
  <si>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</si>
  <si>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</si>
  <si>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</si>
  <si>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</si>
  <si>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</si>
  <si>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</si>
  <si>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</si>
  <si>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</si>
  <si>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</si>
  <si>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</si>
  <si>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</si>
  <si>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</si>
  <si>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</si>
  <si>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</si>
  <si>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</si>
  <si>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</si>
  <si>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</si>
  <si>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</si>
  <si>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</si>
  <si>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</si>
  <si>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</si>
  <si>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</si>
  <si>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</si>
  <si>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</si>
  <si>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</si>
  <si>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</si>
  <si>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</si>
  <si>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</si>
  <si>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</si>
  <si>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</si>
  <si>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</si>
  <si>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</si>
  <si>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</si>
  <si>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</si>
  <si>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</si>
  <si>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</si>
  <si>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</si>
  <si>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</si>
  <si>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</si>
  <si>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</si>
  <si>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</si>
  <si>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</si>
  <si>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</si>
  <si>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</si>
  <si>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</si>
  <si>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</si>
  <si>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</si>
  <si>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</si>
  <si>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</si>
  <si>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</si>
  <si>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</si>
  <si>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</si>
  <si>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</si>
  <si>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</si>
  <si>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</si>
  <si>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</si>
  <si>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</si>
  <si>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</si>
  <si>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</si>
  <si>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</si>
  <si>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</si>
  <si>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</si>
  <si>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</si>
  <si>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</si>
  <si>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</si>
  <si>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</si>
  <si>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</si>
  <si>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</si>
  <si>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</si>
  <si>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</si>
  <si>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</si>
  <si>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</si>
  <si>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</si>
  <si>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</si>
  <si>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</si>
  <si>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</si>
  <si>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</si>
  <si>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</si>
  <si>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</si>
  <si>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</si>
  <si>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</si>
  <si>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</si>
  <si>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</si>
  <si>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</si>
  <si>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</si>
  <si>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</si>
  <si>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</si>
  <si>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</si>
  <si>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</si>
  <si>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</si>
  <si>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</si>
  <si>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</si>
  <si>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</si>
  <si>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</si>
  <si>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</si>
  <si>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</si>
  <si>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</si>
  <si>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</si>
  <si>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</si>
  <si>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</si>
  <si>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</si>
  <si>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</si>
  <si>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</si>
  <si>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</si>
  <si>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</si>
  <si>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</si>
  <si>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</si>
  <si>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</si>
  <si>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</si>
  <si>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</si>
  <si>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</si>
  <si>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</si>
  <si>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</si>
  <si>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</si>
  <si>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</si>
  <si>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</si>
  <si>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</si>
  <si>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</si>
  <si>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</si>
  <si>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</si>
  <si>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</si>
  <si>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</si>
  <si>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</si>
  <si>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</si>
  <si>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</si>
  <si>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</si>
  <si>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</si>
  <si>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</si>
  <si>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</si>
  <si>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</si>
  <si>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</si>
  <si>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</si>
  <si>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</si>
  <si>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</si>
  <si>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</si>
  <si>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</si>
  <si>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</si>
  <si>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</si>
  <si>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</si>
  <si>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</si>
  <si>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</si>
  <si>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</si>
  <si>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</si>
  <si>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</si>
  <si>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</si>
  <si>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</si>
  <si>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</si>
  <si>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</si>
  <si>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</si>
  <si>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</si>
  <si>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</si>
  <si>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</si>
  <si>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</si>
  <si>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</si>
  <si>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</si>
  <si>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</si>
  <si>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</si>
  <si>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</si>
  <si>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</si>
  <si>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</si>
  <si>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</si>
  <si>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</si>
  <si>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</si>
  <si>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</si>
  <si>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</si>
  <si>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</si>
  <si>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</si>
  <si>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</si>
  <si>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</si>
  <si>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</si>
  <si>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</si>
  <si>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</si>
  <si>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</si>
  <si>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</si>
  <si>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</si>
  <si>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</si>
  <si>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</si>
  <si>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</si>
  <si>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</si>
  <si>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</si>
  <si>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</si>
  <si>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</si>
  <si>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</si>
  <si>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</si>
  <si>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</si>
  <si>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</si>
  <si>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</si>
  <si>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</si>
  <si>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</si>
  <si>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</si>
  <si>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</si>
  <si>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</si>
  <si>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</si>
  <si>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</si>
  <si>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</si>
  <si>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</si>
  <si>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</si>
  <si>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</si>
  <si>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</si>
  <si>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</si>
  <si>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</si>
  <si>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</si>
  <si>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</si>
  <si>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</si>
  <si>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</si>
  <si>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</si>
  <si>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</si>
  <si>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</si>
  <si>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</si>
  <si>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</si>
  <si>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</si>
  <si>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</si>
  <si>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</si>
  <si>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</si>
  <si>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</si>
  <si>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</si>
  <si>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</si>
  <si>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</si>
  <si>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</si>
  <si>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</si>
  <si>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</si>
  <si>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</si>
  <si>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</si>
  <si>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</si>
  <si>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</si>
  <si>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</si>
  <si>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</si>
  <si>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</si>
  <si>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</si>
  <si>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</si>
  <si>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</si>
  <si>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</si>
  <si>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</si>
  <si>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</si>
  <si>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</si>
  <si>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</si>
  <si>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</si>
  <si>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</si>
  <si>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</si>
  <si>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</si>
  <si>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</si>
  <si>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</si>
  <si>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</si>
  <si>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</si>
  <si>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</si>
  <si>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</si>
  <si>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</si>
  <si>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</si>
  <si>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</si>
  <si>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</si>
  <si>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</si>
  <si>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</si>
  <si>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</si>
  <si>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</si>
  <si>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</si>
  <si>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</si>
  <si>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</si>
  <si>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</si>
  <si>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</si>
  <si>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</si>
  <si>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</si>
  <si>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</si>
  <si>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</si>
  <si>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</si>
  <si>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</si>
  <si>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</si>
  <si>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</si>
  <si>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</si>
  <si>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</si>
  <si>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</si>
  <si>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</si>
  <si>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</si>
  <si>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</si>
  <si>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</si>
  <si>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</si>
  <si>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</si>
  <si>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</si>
  <si>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</si>
  <si>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</si>
  <si>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</si>
  <si>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</si>
  <si>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</si>
  <si>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</si>
  <si>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</si>
  <si>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</si>
  <si>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</si>
  <si>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</si>
  <si>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</si>
  <si>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</si>
  <si>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</si>
  <si>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</si>
  <si>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</si>
  <si>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</si>
  <si>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</si>
  <si>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</si>
  <si>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</si>
  <si>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</si>
  <si>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</si>
  <si>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</si>
  <si>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</si>
  <si>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</si>
  <si>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</si>
  <si>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</si>
  <si>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</si>
  <si>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</si>
  <si>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</si>
  <si>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</si>
  <si>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</si>
  <si>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</si>
  <si>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</si>
  <si>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</si>
  <si>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</si>
  <si>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</si>
  <si>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</si>
  <si>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</si>
  <si>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</si>
  <si>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</si>
  <si>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</si>
  <si>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</si>
  <si>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</si>
  <si>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</si>
  <si>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</si>
  <si>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</si>
  <si>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</si>
  <si>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</si>
  <si>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</si>
  <si>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</si>
  <si>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</si>
  <si>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</si>
  <si>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</si>
  <si>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</si>
  <si>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</si>
  <si>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</si>
  <si>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</si>
  <si>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</si>
  <si>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</si>
  <si>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</si>
  <si>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</si>
  <si>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</si>
  <si>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</si>
  <si>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</si>
  <si>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</si>
  <si>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</si>
  <si>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</si>
  <si>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</si>
  <si>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</si>
  <si>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</si>
  <si>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</si>
  <si>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</si>
  <si>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</si>
  <si>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</si>
  <si>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</si>
  <si>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</si>
  <si>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</si>
  <si>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</si>
  <si>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</si>
  <si>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</si>
  <si>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</si>
  <si>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</si>
  <si>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</si>
  <si>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</si>
  <si>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</si>
  <si>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</si>
  <si>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</si>
  <si>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</si>
  <si>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</si>
  <si>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</si>
  <si>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</si>
  <si>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</si>
  <si>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</si>
  <si>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</si>
  <si>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</si>
  <si>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</si>
  <si>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</si>
  <si>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</si>
  <si>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</si>
  <si>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</si>
  <si>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</si>
  <si>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</si>
  <si>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</si>
  <si>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</si>
  <si>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</si>
  <si>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</si>
  <si>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</si>
  <si>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</si>
  <si>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</si>
  <si>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</si>
  <si>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</si>
  <si>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</si>
  <si>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</si>
  <si>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</si>
  <si>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</si>
  <si>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</si>
  <si>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</si>
  <si>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</si>
  <si>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</si>
  <si>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</si>
  <si>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</si>
  <si>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</si>
  <si>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</si>
  <si>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</si>
  <si>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</si>
  <si>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</si>
  <si>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</si>
  <si>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</si>
  <si>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</si>
  <si>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</si>
  <si>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</si>
  <si>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</si>
  <si>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</si>
  <si>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</si>
  <si>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</si>
  <si>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</si>
  <si>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</si>
  <si>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</si>
  <si>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</si>
  <si>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</si>
  <si>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</si>
  <si>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</si>
  <si>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</si>
  <si>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</si>
  <si>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</si>
  <si>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</si>
  <si>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</si>
  <si>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</si>
  <si>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</si>
  <si>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</si>
  <si>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</si>
  <si>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</si>
  <si>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</si>
  <si>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</si>
  <si>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</si>
  <si>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</si>
  <si>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</si>
  <si>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</si>
  <si>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</si>
  <si>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</si>
  <si>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</si>
  <si>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</si>
  <si>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</si>
  <si>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</si>
  <si>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</si>
  <si>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</si>
  <si>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</si>
  <si>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</si>
  <si>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</si>
  <si>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</si>
  <si>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</si>
  <si>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</si>
  <si>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</si>
  <si>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</si>
  <si>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</si>
  <si>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</si>
  <si>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</si>
  <si>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</si>
  <si>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</si>
  <si>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</si>
  <si>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</si>
  <si>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</si>
  <si>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</si>
  <si>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</si>
  <si>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</si>
  <si>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</si>
  <si>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</si>
  <si>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</si>
  <si>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</si>
  <si>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</si>
  <si>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</si>
  <si>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</si>
  <si>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</si>
  <si>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</si>
  <si>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</si>
  <si>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</si>
  <si>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</si>
  <si>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</si>
  <si>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</si>
  <si>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</si>
  <si>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</si>
  <si>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</si>
  <si>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</si>
  <si>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</si>
  <si>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</si>
  <si>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</si>
  <si>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</si>
  <si>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</si>
  <si>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</si>
  <si>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</si>
  <si>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</si>
  <si>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</si>
  <si>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</si>
  <si>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</si>
  <si>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</si>
  <si>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</si>
  <si>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</si>
  <si>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</si>
  <si>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</si>
  <si>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</si>
  <si>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</si>
  <si>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</si>
  <si>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</si>
  <si>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</si>
  <si>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</si>
  <si>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</si>
  <si>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</si>
  <si>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</si>
  <si>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</si>
  <si>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</si>
  <si>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</si>
  <si>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</si>
  <si>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</si>
  <si>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</si>
  <si>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</si>
  <si>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</si>
  <si>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</si>
  <si>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</si>
  <si>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</si>
  <si>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</si>
  <si>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</si>
  <si>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</si>
  <si>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</si>
  <si>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</si>
  <si>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</si>
  <si>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</si>
  <si>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</si>
  <si>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</si>
  <si>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</si>
  <si>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</si>
  <si>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</si>
  <si>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</si>
  <si>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</si>
  <si>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</si>
  <si>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</si>
  <si>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</si>
  <si>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</si>
  <si>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</si>
  <si>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</si>
  <si>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</si>
  <si>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</si>
  <si>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</si>
  <si>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</si>
  <si>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</si>
  <si>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</si>
  <si>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</si>
  <si>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</si>
  <si>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</si>
  <si>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</si>
  <si>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</si>
  <si>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</si>
  <si>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</si>
  <si>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</si>
  <si>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</si>
  <si>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</si>
  <si>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</si>
  <si>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</si>
  <si>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</si>
  <si>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</si>
  <si>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</si>
  <si>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</si>
  <si>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</si>
  <si>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</si>
  <si>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</si>
  <si>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</si>
  <si>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</si>
  <si>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</si>
  <si>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</si>
  <si>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</si>
  <si>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</si>
  <si>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</si>
  <si>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</si>
  <si>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</si>
  <si>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</si>
  <si>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</si>
  <si>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</si>
  <si>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</si>
  <si>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</si>
  <si>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</si>
  <si>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</si>
  <si>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</si>
  <si>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</si>
  <si>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</si>
  <si>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</si>
  <si>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</si>
  <si>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</si>
  <si>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</si>
  <si>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</si>
  <si>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</si>
  <si>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</si>
  <si>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</si>
  <si>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</si>
  <si>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</si>
  <si>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</si>
  <si>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</si>
  <si>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</si>
  <si>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</si>
  <si>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</si>
  <si>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</si>
  <si>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</si>
  <si>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</si>
  <si>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</si>
  <si>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</si>
  <si>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</si>
  <si>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</si>
  <si>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</si>
  <si>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</si>
  <si>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</si>
  <si>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</si>
  <si>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</si>
  <si>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</si>
  <si>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</si>
  <si>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</si>
  <si>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</si>
  <si>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</si>
  <si>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</si>
  <si>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</si>
  <si>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</si>
  <si>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</si>
  <si>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</si>
  <si>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</si>
  <si>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</si>
  <si>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</si>
  <si>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</si>
  <si>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</si>
  <si>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</si>
  <si>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</si>
  <si>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</si>
  <si>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</si>
  <si>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</si>
  <si>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</si>
  <si>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</si>
  <si>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</si>
  <si>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</si>
  <si>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</si>
  <si>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</si>
  <si>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</si>
  <si>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</si>
  <si>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</si>
  <si>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</si>
  <si>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</si>
  <si>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</si>
  <si>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</si>
  <si>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</si>
  <si>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</si>
  <si>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</si>
  <si>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</si>
  <si>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</si>
  <si>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</si>
  <si>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</si>
  <si>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</si>
  <si>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</si>
  <si>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</si>
  <si>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</si>
  <si>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</si>
  <si>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</si>
  <si>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</si>
  <si>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</si>
  <si>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</si>
  <si>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</si>
  <si>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</si>
  <si>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</si>
  <si>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</si>
  <si>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</si>
  <si>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</si>
  <si>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</si>
  <si>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</si>
  <si>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</si>
  <si>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</si>
  <si>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</si>
  <si>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</si>
  <si>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</si>
  <si>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</si>
  <si>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</si>
  <si>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</si>
  <si>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</si>
  <si>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</si>
  <si>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</si>
  <si>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</si>
  <si>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</si>
  <si>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</si>
  <si>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</si>
  <si>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</si>
  <si>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</si>
  <si>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</si>
  <si>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</si>
  <si>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</si>
  <si>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</si>
  <si>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</si>
  <si>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</si>
  <si>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</si>
  <si>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</si>
  <si>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</si>
  <si>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</si>
  <si>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</si>
  <si>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</si>
  <si>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</si>
  <si>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</si>
  <si>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</si>
  <si>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</si>
  <si>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</si>
  <si>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</si>
  <si>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</si>
  <si>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</si>
  <si>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</si>
  <si>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</si>
  <si>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</si>
  <si>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</si>
  <si>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</si>
  <si>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</si>
  <si>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</si>
  <si>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</si>
  <si>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</si>
  <si>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</si>
  <si>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</si>
  <si>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</si>
  <si>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</si>
  <si>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</si>
  <si>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</si>
  <si>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</si>
  <si>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</si>
  <si>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</si>
  <si>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</si>
  <si>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</si>
  <si>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</si>
  <si>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</si>
  <si>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</si>
  <si>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</si>
  <si>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</si>
  <si>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</si>
  <si>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</si>
  <si>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</si>
  <si>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</si>
  <si>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</si>
  <si>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</si>
  <si>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</si>
  <si>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</si>
  <si>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</si>
  <si>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</si>
  <si>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</si>
  <si>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</si>
  <si>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</si>
  <si>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</si>
  <si>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</si>
  <si>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</si>
  <si>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</si>
  <si>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</si>
  <si>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</si>
  <si>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</si>
  <si>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</si>
  <si>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</si>
  <si>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</si>
  <si>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</si>
  <si>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</si>
  <si>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</si>
  <si>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</si>
  <si>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</si>
  <si>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</si>
  <si>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</si>
  <si>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</si>
  <si>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</si>
  <si>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</si>
  <si>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</si>
  <si>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</si>
  <si>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</si>
  <si>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</si>
  <si>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</si>
  <si>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</si>
  <si>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</si>
  <si>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</si>
  <si>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</si>
  <si>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</si>
  <si>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</si>
  <si>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</si>
  <si>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</si>
  <si>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</si>
  <si>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</si>
  <si>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</si>
  <si>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</si>
  <si>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</si>
  <si>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</si>
  <si>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</si>
  <si>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</si>
  <si>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</si>
  <si>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</si>
  <si>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</si>
  <si>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</si>
  <si>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</si>
  <si>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</si>
  <si>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</si>
  <si>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</si>
  <si>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</si>
  <si>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</si>
  <si>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</si>
  <si>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</si>
  <si>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</si>
  <si>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</si>
  <si>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</si>
  <si>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</si>
  <si>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</si>
  <si>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</si>
  <si>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</si>
  <si>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</si>
  <si>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</si>
  <si>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</si>
  <si>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</si>
  <si>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</si>
  <si>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</si>
  <si>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</si>
  <si>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</si>
  <si>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</si>
  <si>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</si>
  <si>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</si>
  <si>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</si>
  <si>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</si>
  <si>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</si>
  <si>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</si>
  <si>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</si>
  <si>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</si>
  <si>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</si>
  <si>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</si>
  <si>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</si>
  <si>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</si>
  <si>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</si>
  <si>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</si>
  <si>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</si>
  <si>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</si>
  <si>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</si>
  <si>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</si>
  <si>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</si>
  <si>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</si>
  <si>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</si>
  <si>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</si>
  <si>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</si>
  <si>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</si>
  <si>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</si>
  <si>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</si>
  <si>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</si>
  <si>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</si>
  <si>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</si>
  <si>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</si>
  <si>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</si>
  <si>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</si>
  <si>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</si>
  <si>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</si>
  <si>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</si>
  <si>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</si>
  <si>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</si>
  <si>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</si>
  <si>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</si>
  <si>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</si>
  <si>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</si>
  <si>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</si>
  <si>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</si>
  <si>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</si>
  <si>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</si>
  <si>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</si>
  <si>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</si>
  <si>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</si>
  <si>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</si>
  <si>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</si>
  <si>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</si>
  <si>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</si>
  <si>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</si>
  <si>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</si>
  <si>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</si>
  <si>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</si>
  <si>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</si>
  <si>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</si>
  <si>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</si>
  <si>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</si>
  <si>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</si>
  <si>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</si>
  <si>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</si>
  <si>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</si>
  <si>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</si>
  <si>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</si>
  <si>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</si>
  <si>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</si>
  <si>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</si>
  <si>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</si>
  <si>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</si>
  <si>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</si>
  <si>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</si>
  <si>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</si>
  <si>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</si>
  <si>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</si>
  <si>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</si>
  <si>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</si>
  <si>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</si>
  <si>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</si>
  <si>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</si>
  <si>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</si>
  <si>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</si>
  <si>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</si>
  <si>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</si>
  <si>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</si>
  <si>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</si>
  <si>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</si>
  <si>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</si>
  <si>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</si>
  <si>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</si>
  <si>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</si>
  <si>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</si>
  <si>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</si>
  <si>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</si>
  <si>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</si>
  <si>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</si>
  <si>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</si>
  <si>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</si>
  <si>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</si>
  <si>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</si>
  <si>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</si>
  <si>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</si>
  <si>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</si>
  <si>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</si>
  <si>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</si>
  <si>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</si>
  <si>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</si>
  <si>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</si>
  <si>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</si>
  <si>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</si>
  <si>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</si>
  <si>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</si>
  <si>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</si>
  <si>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</si>
  <si>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</si>
  <si>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</si>
  <si>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</si>
  <si>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</si>
  <si>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</si>
  <si>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</si>
  <si>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</si>
  <si>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</si>
  <si>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</si>
  <si>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</si>
  <si>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</si>
  <si>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</si>
  <si>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</si>
  <si>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</si>
  <si>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</si>
  <si>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</si>
  <si>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</si>
  <si>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</si>
  <si>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</si>
  <si>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</si>
  <si>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</si>
  <si>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</si>
  <si>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</si>
  <si>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</si>
  <si>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</si>
  <si>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</si>
  <si>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</si>
  <si>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</si>
  <si>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</si>
  <si>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</si>
  <si>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</si>
  <si>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</si>
  <si>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</si>
  <si>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</si>
  <si>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</si>
  <si>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</si>
  <si>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</si>
  <si>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</si>
  <si>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</si>
  <si>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</si>
  <si>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</si>
  <si>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</si>
  <si>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</si>
  <si>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</si>
  <si>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</si>
  <si>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</si>
  <si>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</si>
  <si>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</si>
  <si>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</si>
  <si>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</si>
  <si>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</si>
  <si>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</si>
  <si>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</si>
  <si>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</si>
  <si>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</si>
  <si>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</si>
  <si>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</si>
  <si>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</si>
  <si>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</si>
  <si>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</si>
  <si>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</si>
  <si>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</si>
  <si>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</si>
  <si>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</si>
  <si>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</si>
  <si>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</si>
  <si>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</si>
  <si>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</si>
  <si>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</si>
  <si>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</si>
  <si>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</si>
  <si>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</si>
  <si>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</si>
  <si>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</si>
  <si>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</si>
  <si>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</si>
  <si>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</si>
  <si>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</si>
  <si>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</si>
  <si>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</si>
  <si>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</si>
  <si>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</si>
  <si>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</si>
  <si>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</si>
  <si>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</si>
  <si>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</si>
  <si>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</si>
  <si>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</si>
  <si>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</si>
  <si>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</si>
  <si>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</si>
  <si>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</si>
  <si>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</si>
  <si>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</si>
  <si>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</si>
  <si>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</si>
  <si>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</si>
  <si>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</si>
  <si>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</si>
  <si>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</si>
  <si>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</si>
  <si>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</si>
  <si>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</si>
  <si>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</si>
  <si>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</si>
  <si>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</si>
  <si>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</si>
  <si>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</si>
  <si>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</si>
  <si>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</si>
  <si>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</si>
  <si>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</si>
  <si>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</si>
  <si>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</si>
  <si>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</si>
  <si>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</si>
  <si>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</si>
  <si>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</si>
  <si>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</si>
  <si>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</si>
  <si>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</si>
  <si>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</si>
  <si>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</si>
  <si>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</si>
  <si>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</si>
  <si>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</si>
  <si>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</si>
  <si>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</si>
  <si>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</si>
  <si>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</si>
  <si>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</si>
  <si>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</si>
  <si>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</si>
  <si>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</si>
  <si>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</si>
  <si>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</si>
  <si>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</si>
  <si>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</si>
  <si>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</si>
  <si>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</si>
  <si>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</si>
  <si>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</si>
  <si>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</si>
  <si>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</si>
  <si>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</si>
  <si>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</si>
  <si>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</si>
  <si>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</si>
  <si>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</si>
  <si>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</si>
  <si>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</si>
  <si>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</si>
  <si>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</si>
  <si>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</si>
  <si>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</si>
  <si>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</si>
  <si>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</si>
  <si>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</si>
  <si>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</si>
  <si>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</si>
  <si>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</si>
  <si>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</si>
  <si>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</si>
  <si>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</si>
  <si>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</si>
  <si>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</si>
  <si>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</si>
  <si>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</si>
  <si>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</si>
  <si>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</si>
  <si>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</si>
  <si>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</si>
  <si>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</si>
  <si>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</si>
  <si>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</si>
  <si>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</si>
  <si>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</si>
  <si>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</si>
  <si>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</si>
  <si>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</si>
  <si>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</si>
  <si>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</si>
  <si>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</si>
  <si>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</si>
  <si>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</si>
  <si>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</si>
  <si>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</si>
  <si>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</si>
  <si>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</si>
  <si>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</si>
  <si>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</si>
  <si>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</si>
  <si>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</si>
  <si>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</si>
  <si>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</si>
  <si>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</si>
  <si>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</si>
  <si>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</si>
  <si>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</si>
  <si>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</si>
  <si>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</si>
  <si>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</si>
  <si>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</si>
  <si>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</si>
  <si>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</si>
  <si>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</si>
  <si>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</si>
  <si>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</si>
  <si>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</si>
  <si>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</si>
  <si>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</si>
  <si>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</si>
  <si>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</si>
  <si>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</si>
  <si>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</si>
  <si>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</si>
  <si>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</si>
  <si>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</si>
  <si>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</si>
  <si>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</si>
  <si>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</si>
  <si>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</si>
  <si>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</si>
  <si>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</si>
  <si>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</si>
  <si>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</si>
  <si>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</si>
  <si>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</si>
  <si>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</si>
  <si>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</si>
  <si>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</si>
  <si>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</si>
  <si>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</si>
  <si>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</si>
  <si>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</si>
  <si>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</si>
  <si>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</si>
  <si>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</si>
  <si>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</si>
  <si>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</si>
  <si>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</si>
  <si>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</si>
  <si>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</si>
  <si>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</si>
  <si>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</si>
  <si>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</si>
  <si>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</si>
  <si>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</si>
  <si>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</si>
  <si>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</si>
  <si>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</si>
  <si>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</si>
  <si>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</si>
  <si>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</si>
  <si>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</si>
  <si>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</si>
  <si>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</si>
  <si>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</si>
  <si>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</si>
  <si>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</si>
  <si>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</si>
  <si>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</si>
  <si>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</si>
  <si>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</si>
  <si>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</si>
  <si>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</si>
  <si>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</si>
  <si>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</si>
  <si>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</si>
  <si>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</si>
  <si>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</si>
  <si>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</si>
  <si>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</si>
  <si>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</si>
  <si>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</si>
  <si>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</si>
  <si>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</si>
  <si>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</si>
  <si>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</si>
  <si>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</si>
  <si>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</si>
  <si>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</si>
  <si>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</si>
  <si>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</si>
  <si>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</si>
  <si>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</si>
  <si>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</si>
  <si>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</si>
  <si>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</si>
  <si>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</si>
  <si>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</si>
  <si>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</si>
  <si>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</si>
  <si>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</si>
  <si>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</si>
  <si>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</si>
  <si>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</si>
  <si>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</si>
  <si>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</si>
  <si>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</si>
  <si>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</si>
  <si>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</si>
  <si>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</si>
  <si>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</si>
  <si>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</si>
  <si>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</si>
  <si>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</si>
  <si>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</si>
  <si>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</si>
  <si>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</si>
  <si>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</si>
  <si>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</si>
  <si>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</si>
  <si>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</si>
  <si>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</si>
  <si>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</si>
  <si>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</si>
  <si>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</si>
  <si>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</si>
  <si>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</si>
  <si>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</si>
  <si>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</si>
  <si>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</si>
  <si>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</si>
  <si>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</si>
  <si>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</si>
  <si>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</si>
  <si>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</si>
  <si>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</si>
  <si>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</si>
  <si>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</si>
  <si>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</si>
  <si>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</si>
  <si>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</si>
  <si>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</si>
  <si>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</si>
  <si>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</si>
  <si>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</si>
  <si>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</si>
  <si>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</si>
  <si>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</si>
  <si>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</si>
  <si>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</si>
  <si>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</si>
  <si>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</si>
  <si>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</si>
  <si>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</si>
  <si>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</si>
  <si>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</si>
  <si>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</si>
  <si>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</si>
  <si>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</si>
  <si>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</si>
  <si>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</si>
  <si>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</si>
  <si>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</si>
  <si>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</si>
  <si>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</si>
  <si>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</si>
  <si>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</si>
  <si>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</si>
  <si>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</si>
  <si>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</si>
  <si>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</si>
  <si>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</si>
  <si>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</si>
  <si>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</si>
  <si>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</si>
  <si>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</si>
  <si>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</si>
  <si>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</si>
  <si>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</si>
  <si>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</si>
  <si>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</si>
  <si>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</si>
  <si>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</si>
  <si>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</si>
  <si>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</si>
  <si>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</si>
  <si>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</si>
  <si>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</si>
  <si>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</si>
  <si>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</si>
  <si>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</si>
  <si>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</si>
  <si>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</si>
  <si>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</si>
  <si>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</si>
  <si>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</si>
  <si>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</si>
  <si>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</si>
  <si>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</si>
  <si>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</si>
  <si>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</si>
  <si>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</si>
  <si>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</si>
  <si>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</si>
  <si>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</si>
  <si>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</si>
  <si>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</si>
  <si>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</si>
  <si>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</si>
  <si>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</si>
  <si>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</si>
  <si>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</si>
  <si>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</si>
  <si>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</si>
  <si>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</si>
  <si>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</si>
  <si>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</si>
  <si>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</si>
  <si>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</si>
  <si>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</si>
  <si>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</si>
  <si>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</si>
  <si>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</si>
  <si>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</si>
  <si>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</si>
  <si>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</si>
  <si>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</si>
  <si>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</si>
  <si>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</si>
  <si>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</si>
  <si>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</si>
  <si>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</si>
  <si>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</si>
  <si>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</si>
  <si>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</si>
  <si>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</si>
  <si>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</si>
  <si>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</si>
  <si>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</si>
  <si>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</si>
  <si>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</si>
  <si>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</si>
  <si>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</si>
  <si>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</si>
  <si>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</si>
  <si>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</si>
  <si>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</si>
  <si>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</si>
  <si>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</si>
  <si>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</si>
  <si>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</si>
  <si>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</si>
  <si>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</si>
  <si>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</si>
  <si>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</si>
  <si>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</si>
  <si>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</si>
  <si>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</si>
  <si>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</si>
  <si>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</si>
  <si>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</si>
  <si>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</si>
  <si>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</si>
  <si>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</si>
  <si>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</si>
  <si>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</si>
  <si>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</si>
  <si>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</si>
  <si>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</si>
  <si>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</si>
  <si>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</si>
  <si>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</si>
  <si>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</si>
  <si>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</si>
  <si>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</si>
  <si>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</si>
  <si>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</si>
  <si>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</si>
  <si>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</si>
  <si>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</si>
  <si>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</si>
  <si>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</si>
  <si>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</si>
  <si>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</si>
  <si>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</si>
  <si>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</si>
  <si>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</si>
  <si>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</si>
  <si>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</si>
  <si>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</si>
  <si>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</si>
  <si>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</si>
  <si>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</si>
  <si>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</si>
  <si>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</si>
  <si>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</si>
  <si>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</si>
  <si>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</si>
  <si>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</si>
  <si>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</si>
  <si>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</si>
  <si>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</si>
  <si>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</si>
  <si>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</si>
  <si>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</si>
  <si>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</si>
  <si>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</si>
  <si>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</si>
  <si>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</si>
  <si>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</si>
  <si>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</si>
  <si>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</si>
  <si>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</si>
  <si>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</si>
  <si>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</si>
  <si>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</si>
  <si>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</si>
  <si>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</si>
  <si>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</si>
  <si>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</si>
  <si>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</si>
  <si>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</si>
  <si>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</si>
  <si>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</si>
  <si>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</si>
  <si>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</si>
  <si>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</si>
  <si>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</si>
  <si>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</si>
  <si>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</si>
  <si>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</si>
  <si>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</si>
  <si>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</si>
  <si>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</si>
  <si>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</si>
  <si>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</si>
  <si>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</si>
  <si>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</si>
  <si>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</si>
  <si>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</si>
  <si>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</si>
  <si>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</si>
  <si>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</si>
  <si>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</si>
  <si>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</si>
  <si>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</si>
  <si>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</si>
  <si>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</si>
  <si>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</si>
  <si>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</si>
  <si>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</si>
  <si>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</si>
  <si>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</si>
  <si>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</si>
  <si>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</si>
  <si>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</si>
  <si>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</si>
  <si>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</si>
  <si>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</si>
  <si>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</si>
  <si>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</si>
  <si>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</si>
  <si>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</si>
  <si>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</si>
  <si>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</si>
  <si>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</si>
  <si>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</si>
  <si>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</si>
  <si>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</si>
  <si>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</si>
  <si>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</si>
  <si>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</si>
  <si>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</si>
  <si>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</si>
  <si>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</si>
  <si>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</si>
  <si>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</si>
  <si>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</si>
  <si>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</si>
  <si>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</si>
  <si>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</si>
  <si>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</si>
  <si>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</si>
  <si>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</si>
  <si>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</si>
  <si>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</si>
  <si>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</si>
  <si>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</si>
  <si>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</si>
  <si>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</si>
  <si>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</si>
  <si>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</si>
  <si>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</si>
  <si>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</si>
  <si>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</si>
  <si>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</si>
  <si>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</si>
  <si>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</si>
  <si>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</si>
  <si>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</si>
  <si>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</si>
  <si>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</si>
  <si>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</si>
  <si>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</si>
  <si>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</si>
  <si>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</si>
  <si>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</si>
  <si>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</si>
  <si>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</si>
  <si>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</si>
  <si>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</si>
  <si>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</si>
  <si>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</si>
  <si>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</si>
  <si>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</si>
  <si>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</si>
  <si>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</si>
  <si>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</si>
  <si>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</si>
  <si>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</si>
  <si>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</si>
  <si>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</si>
  <si>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</si>
  <si>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</si>
  <si>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</si>
  <si>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</si>
  <si>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</si>
  <si>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</si>
  <si>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</si>
  <si>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</si>
  <si>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</si>
  <si>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</si>
  <si>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</si>
  <si>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</si>
  <si>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</si>
  <si>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</si>
  <si>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</si>
  <si>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</si>
  <si>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</si>
  <si>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</si>
  <si>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</si>
  <si>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</si>
  <si>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</si>
  <si>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</si>
  <si>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</si>
  <si>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</si>
  <si>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</si>
  <si>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</si>
  <si>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</si>
  <si>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</si>
  <si>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</si>
  <si>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</si>
  <si>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</si>
  <si>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</si>
  <si>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</si>
  <si>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</si>
  <si>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</si>
  <si>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</si>
  <si>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</si>
  <si>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</si>
  <si>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</si>
  <si>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</si>
  <si>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</si>
  <si>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</si>
  <si>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</si>
  <si>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</si>
  <si>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</si>
  <si>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</si>
  <si>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</si>
  <si>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</si>
  <si>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</si>
  <si>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</si>
  <si>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</si>
  <si>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</si>
  <si>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</si>
  <si>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</si>
  <si>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</si>
  <si>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</si>
  <si>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</si>
  <si>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</si>
  <si>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</si>
  <si>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</si>
  <si>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</si>
  <si>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</si>
  <si>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</si>
  <si>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</si>
  <si>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</si>
  <si>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</si>
  <si>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</si>
  <si>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</si>
  <si>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</si>
  <si>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</si>
  <si>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</si>
  <si>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</si>
  <si>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</si>
  <si>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</si>
  <si>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</si>
  <si>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</si>
  <si>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</si>
  <si>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</si>
  <si>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</si>
  <si>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</si>
  <si>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</si>
  <si>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</si>
  <si>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</si>
  <si>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</si>
  <si>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</si>
  <si>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</si>
  <si>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</si>
  <si>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</si>
  <si>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</si>
  <si>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</si>
  <si>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</si>
  <si>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</si>
  <si>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</si>
  <si>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</si>
  <si>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</si>
  <si>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</si>
  <si>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</si>
  <si>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</si>
  <si>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</si>
  <si>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</si>
  <si>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</si>
  <si>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</si>
  <si>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</si>
  <si>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</si>
  <si>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</si>
  <si>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</si>
  <si>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</si>
  <si>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</si>
  <si>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</si>
  <si>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</si>
  <si>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</si>
  <si>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</si>
  <si>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</si>
  <si>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</si>
  <si>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</si>
  <si>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</si>
  <si>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</si>
  <si>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</si>
  <si>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</si>
  <si>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</si>
  <si>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</si>
  <si>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</si>
  <si>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</si>
  <si>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</si>
  <si>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</si>
  <si>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</si>
  <si>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</si>
  <si>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</si>
  <si>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</si>
  <si>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</si>
  <si>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</si>
  <si>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</si>
  <si>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</si>
  <si>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</si>
  <si>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</si>
  <si>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</si>
  <si>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</si>
  <si>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</si>
  <si>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</si>
  <si>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</si>
  <si>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</si>
  <si>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</si>
  <si>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</si>
  <si>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</si>
  <si>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</si>
  <si>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</si>
  <si>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</si>
  <si>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</si>
  <si>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</si>
  <si>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</si>
  <si>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</si>
  <si>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</si>
  <si>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</si>
  <si>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</si>
  <si>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</si>
  <si>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</si>
  <si>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</si>
  <si>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</si>
  <si>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</si>
  <si>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</si>
  <si>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</si>
  <si>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</si>
  <si>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</si>
  <si>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</si>
  <si>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</si>
  <si>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</si>
  <si>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</si>
  <si>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</si>
  <si>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</si>
  <si>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</si>
  <si>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</si>
  <si>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</si>
  <si>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</si>
  <si>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</si>
  <si>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</si>
  <si>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</si>
  <si>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</si>
  <si>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</si>
  <si>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</si>
  <si>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</si>
  <si>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</si>
  <si>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</si>
  <si>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</si>
  <si>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</si>
  <si>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</si>
  <si>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</si>
  <si>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</si>
  <si>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</si>
  <si>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</si>
  <si>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</si>
  <si>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</si>
  <si>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</si>
  <si>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</si>
  <si>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</si>
  <si>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</si>
  <si>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</si>
  <si>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</si>
  <si>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</si>
  <si>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</si>
  <si>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</si>
  <si>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</si>
  <si>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</si>
  <si>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</si>
  <si>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</si>
  <si>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</si>
  <si>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</si>
  <si>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</si>
  <si>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</si>
  <si>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</si>
  <si>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</si>
  <si>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</si>
  <si>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</si>
  <si>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</si>
  <si>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</si>
  <si>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</si>
  <si>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</si>
  <si>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</si>
  <si>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</si>
  <si>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</si>
  <si>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</si>
  <si>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</si>
  <si>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</si>
  <si>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</si>
  <si>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</si>
  <si>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</si>
  <si>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</si>
  <si>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</si>
  <si>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</si>
  <si>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</si>
  <si>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</si>
  <si>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</si>
  <si>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</si>
  <si>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</si>
  <si>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</si>
  <si>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</si>
  <si>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</si>
  <si>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</si>
  <si>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</si>
  <si>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</si>
  <si>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</si>
  <si>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</si>
  <si>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</si>
  <si>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</si>
  <si>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</si>
  <si>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</si>
  <si>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</si>
  <si>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</si>
  <si>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</si>
  <si>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</si>
  <si>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</si>
  <si>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</si>
  <si>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</si>
  <si>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</si>
  <si>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</si>
  <si>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</si>
  <si>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</si>
  <si>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</si>
  <si>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</si>
  <si>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</si>
  <si>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</si>
  <si>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</si>
  <si>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</si>
  <si>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</si>
  <si>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</si>
  <si>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</si>
  <si>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</si>
  <si>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</si>
  <si>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</si>
  <si>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</si>
  <si>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</si>
  <si>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</si>
  <si>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</si>
  <si>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</si>
  <si>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</si>
  <si>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</si>
  <si>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</si>
  <si>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</si>
  <si>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</si>
  <si>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</si>
  <si>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</si>
  <si>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</si>
  <si>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</si>
  <si>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</si>
  <si>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</si>
  <si>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</si>
  <si>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</si>
  <si>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</si>
  <si>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</si>
  <si>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</si>
  <si>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</si>
  <si>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</si>
  <si>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</si>
  <si>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</si>
  <si>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</si>
  <si>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</si>
  <si>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</si>
  <si>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</si>
  <si>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</si>
  <si>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</si>
  <si>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</si>
  <si>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</si>
  <si>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</si>
  <si>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</si>
  <si>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</si>
  <si>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</si>
  <si>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</si>
  <si>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</si>
  <si>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</si>
  <si>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</si>
  <si>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</si>
  <si>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</si>
  <si>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</si>
  <si>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</si>
  <si>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</si>
  <si>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</si>
  <si>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</si>
  <si>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</si>
  <si>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</si>
  <si>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</si>
  <si>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</si>
  <si>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</si>
  <si>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</si>
  <si>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</si>
  <si>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</si>
  <si>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</si>
  <si>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</si>
  <si>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</si>
  <si>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</si>
  <si>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</si>
  <si>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</si>
  <si>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</si>
  <si>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</si>
  <si>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</si>
  <si>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</si>
  <si>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</si>
  <si>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</si>
  <si>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</si>
  <si>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</si>
  <si>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</si>
  <si>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</si>
  <si>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</si>
  <si>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</si>
  <si>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</si>
  <si>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</si>
  <si>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</si>
  <si>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</si>
  <si>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</si>
  <si>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</si>
  <si>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</si>
  <si>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</si>
  <si>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</si>
  <si>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</si>
  <si>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</si>
  <si>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</si>
  <si>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</si>
  <si>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</si>
  <si>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</si>
  <si>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</si>
  <si>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</si>
  <si>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</si>
  <si>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</si>
  <si>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</si>
  <si>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</si>
  <si>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</si>
  <si>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</si>
  <si>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</si>
  <si>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</si>
  <si>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</si>
  <si>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</si>
  <si>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</si>
  <si>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</si>
  <si>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</si>
  <si>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</si>
  <si>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</si>
  <si>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</si>
  <si>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</si>
  <si>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</si>
  <si>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</si>
  <si>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</si>
  <si>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</si>
  <si>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</si>
  <si>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</si>
  <si>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</si>
  <si>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</si>
  <si>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</si>
  <si>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</si>
  <si>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</si>
  <si>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</si>
  <si>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</si>
  <si>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</si>
  <si>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</si>
  <si>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</si>
  <si>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</si>
  <si>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</si>
  <si>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</si>
  <si>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</si>
  <si>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</si>
  <si>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</si>
  <si>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</si>
  <si>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</si>
  <si>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</si>
  <si>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</si>
  <si>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</si>
  <si>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</si>
  <si>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</si>
  <si>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</si>
  <si>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</si>
  <si>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</si>
  <si>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</si>
  <si>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</si>
  <si>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</si>
  <si>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</si>
  <si>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</si>
  <si>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</si>
  <si>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</si>
  <si>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</si>
  <si>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</si>
  <si>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</si>
  <si>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</si>
  <si>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</si>
  <si>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</si>
  <si>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</si>
  <si>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</si>
  <si>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</si>
  <si>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</si>
  <si>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</si>
  <si>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</si>
  <si>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</si>
  <si>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</si>
  <si>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</si>
  <si>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</si>
  <si>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</si>
  <si>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</si>
  <si>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</si>
  <si>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</si>
  <si>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</si>
  <si>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</si>
  <si>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</si>
  <si>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</si>
  <si>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</si>
  <si>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</si>
  <si>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</si>
  <si>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</si>
  <si>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</si>
  <si>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</si>
  <si>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</si>
  <si>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</si>
  <si>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</si>
  <si>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</si>
  <si>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</si>
  <si>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</si>
  <si>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</si>
  <si>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</si>
  <si>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</si>
  <si>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</si>
  <si>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</si>
  <si>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</si>
  <si>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</si>
  <si>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</si>
  <si>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</si>
  <si>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</si>
  <si>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</si>
  <si>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</si>
  <si>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</si>
  <si>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</si>
  <si>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</si>
  <si>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</si>
  <si>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</si>
  <si>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</si>
  <si>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</si>
  <si>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</si>
  <si>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</si>
  <si>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</si>
  <si>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</si>
  <si>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</si>
  <si>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</si>
  <si>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</si>
  <si>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</si>
  <si>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</si>
  <si>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</si>
  <si>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</si>
  <si>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</si>
  <si>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</si>
  <si>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</si>
  <si>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</si>
  <si>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</si>
  <si>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</si>
  <si>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</si>
  <si>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</si>
  <si>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</si>
  <si>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</si>
  <si>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</si>
  <si>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</si>
  <si>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</si>
  <si>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</si>
  <si>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</si>
  <si>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</si>
  <si>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</si>
  <si>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</si>
  <si>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</si>
  <si>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</si>
  <si>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</si>
  <si>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</si>
  <si>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</si>
  <si>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</si>
  <si>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</si>
  <si>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</si>
  <si>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</si>
  <si>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</si>
  <si>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</si>
  <si>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</si>
  <si>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</si>
  <si>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</si>
  <si>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</si>
  <si>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</si>
  <si>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</si>
  <si>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</si>
  <si>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</si>
  <si>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</si>
  <si>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</si>
  <si>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</si>
  <si>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</si>
  <si>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</si>
  <si>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</si>
  <si>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</si>
  <si>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</si>
  <si>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</si>
  <si>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</si>
  <si>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</si>
  <si>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</si>
  <si>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</si>
  <si>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</si>
  <si>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</si>
  <si>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</si>
  <si>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</si>
  <si>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</si>
  <si>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</si>
  <si>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</si>
  <si>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</si>
  <si>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</si>
  <si>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</si>
  <si>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</si>
  <si>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</si>
  <si>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</si>
  <si>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</si>
  <si>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</si>
  <si>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</si>
  <si>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</si>
  <si>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</si>
  <si>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</si>
  <si>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</si>
  <si>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</si>
  <si>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</si>
  <si>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</si>
  <si>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</si>
  <si>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</si>
  <si>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</si>
  <si>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</si>
  <si>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</si>
  <si>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</si>
  <si>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</si>
  <si>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</si>
  <si>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</si>
  <si>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</si>
  <si>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</si>
  <si>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</si>
  <si>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</si>
  <si>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</si>
  <si>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</si>
  <si>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</si>
  <si>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</si>
  <si>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</si>
  <si>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</si>
  <si>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</si>
  <si>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</si>
  <si>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</si>
  <si>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</si>
  <si>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</si>
  <si>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</si>
  <si>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</si>
  <si>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</si>
  <si>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</si>
  <si>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</si>
  <si>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</si>
  <si>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</si>
  <si>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</si>
  <si>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</si>
  <si>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</si>
  <si>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</si>
  <si>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</si>
  <si>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</si>
  <si>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</si>
  <si>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</si>
  <si>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</si>
  <si>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</si>
  <si>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</si>
  <si>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</si>
  <si>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</si>
  <si>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</si>
  <si>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</si>
  <si>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</si>
  <si>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</si>
  <si>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</si>
  <si>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</si>
  <si>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</si>
  <si>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</si>
  <si>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</si>
  <si>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</si>
  <si>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</si>
  <si>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</si>
  <si>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</si>
  <si>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</si>
  <si>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</si>
  <si>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</si>
  <si>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</si>
  <si>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</si>
  <si>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</si>
  <si>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</si>
  <si>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</si>
  <si>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</si>
  <si>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</si>
  <si>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</si>
  <si>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</si>
  <si>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</si>
  <si>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</si>
  <si>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</si>
  <si>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</si>
  <si>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</si>
  <si>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</si>
  <si>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</si>
  <si>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</si>
  <si>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</si>
  <si>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</si>
  <si>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</si>
  <si>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</si>
  <si>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</si>
  <si>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</si>
  <si>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</si>
  <si>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</si>
  <si>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</si>
  <si>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</si>
  <si>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</si>
  <si>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</si>
  <si>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</si>
  <si>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</si>
  <si>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</si>
  <si>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</si>
  <si>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</si>
  <si>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</si>
  <si>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</si>
  <si>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</si>
  <si>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</si>
  <si>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</si>
  <si>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</si>
  <si>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</si>
  <si>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</si>
  <si>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</si>
  <si>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</si>
  <si>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</si>
  <si>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</si>
  <si>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</si>
  <si>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</si>
  <si>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</si>
  <si>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</si>
  <si>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</si>
  <si>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</si>
  <si>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</si>
  <si>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</si>
  <si>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</si>
  <si>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</si>
  <si>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</si>
  <si>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</si>
  <si>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</si>
  <si>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</si>
  <si>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</si>
  <si>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</si>
  <si>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</si>
  <si>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</si>
  <si>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</si>
  <si>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</si>
  <si>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</si>
  <si>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</si>
  <si>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</si>
  <si>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</si>
  <si>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</si>
  <si>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</si>
  <si>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</si>
  <si>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</si>
  <si>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</si>
  <si>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</si>
  <si>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</si>
  <si>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</si>
  <si>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</si>
  <si>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</si>
  <si>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</si>
  <si>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</si>
  <si>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</si>
  <si>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</si>
  <si>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</si>
  <si>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</si>
  <si>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</si>
  <si>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</si>
  <si>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</si>
  <si>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</si>
  <si>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</si>
  <si>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</si>
  <si>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</si>
  <si>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</si>
  <si>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</si>
  <si>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</si>
  <si>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</si>
  <si>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</si>
  <si>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</si>
  <si>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</si>
  <si>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</si>
  <si>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</si>
  <si>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</si>
  <si>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</si>
  <si>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</si>
  <si>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</si>
  <si>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</si>
  <si>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</si>
  <si>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</si>
  <si>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</si>
  <si>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</si>
  <si>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</si>
  <si>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</si>
  <si>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</si>
  <si>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</si>
  <si>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</si>
  <si>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</si>
  <si>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</si>
  <si>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</si>
  <si>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</si>
  <si>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</si>
  <si>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</si>
  <si>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</si>
  <si>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</si>
  <si>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</si>
  <si>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</si>
  <si>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</si>
  <si>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</si>
  <si>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</si>
  <si>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</si>
  <si>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</si>
  <si>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</si>
  <si>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</si>
  <si>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</si>
  <si>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</si>
  <si>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</si>
  <si>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</si>
  <si>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</si>
  <si>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</si>
  <si>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</si>
  <si>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</si>
  <si>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</si>
  <si>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</si>
  <si>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</si>
  <si>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</si>
  <si>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</si>
  <si>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</si>
  <si>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</si>
  <si>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</si>
  <si>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</si>
  <si>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</si>
  <si>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</si>
  <si>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</si>
  <si>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</si>
  <si>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</si>
  <si>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</si>
  <si>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</si>
  <si>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</si>
  <si>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</si>
  <si>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</si>
  <si>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</si>
  <si>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</si>
  <si>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</si>
  <si>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</si>
  <si>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</si>
  <si>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</si>
  <si>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</si>
  <si>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</si>
  <si>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</si>
  <si>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</si>
  <si>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</si>
  <si>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</si>
  <si>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</si>
  <si>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</si>
  <si>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</si>
  <si>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</si>
  <si>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</si>
  <si>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</si>
  <si>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</si>
  <si>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</si>
  <si>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</si>
  <si>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</si>
  <si>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</si>
  <si>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</si>
  <si>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</si>
  <si>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</si>
  <si>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</si>
  <si>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</si>
  <si>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</si>
  <si>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</si>
  <si>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</si>
  <si>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</si>
  <si>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</si>
  <si>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</si>
  <si>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</si>
  <si>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</si>
  <si>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</si>
  <si>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</si>
  <si>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</si>
  <si>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</si>
  <si>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</si>
  <si>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</si>
  <si>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</si>
  <si>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</si>
  <si>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</si>
  <si>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</si>
  <si>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</si>
  <si>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</si>
  <si>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</si>
  <si>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</si>
  <si>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</si>
  <si>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</si>
  <si>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</si>
  <si>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</si>
  <si>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</si>
  <si>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</si>
  <si>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</si>
  <si>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</si>
  <si>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</si>
  <si>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</si>
  <si>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</si>
  <si>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</si>
  <si>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</si>
  <si>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</si>
  <si>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</si>
  <si>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</si>
  <si>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</si>
  <si>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</si>
  <si>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</si>
  <si>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</si>
  <si>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</si>
  <si>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</si>
  <si>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</si>
  <si>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</si>
  <si>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</si>
  <si>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</si>
  <si>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</si>
  <si>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</si>
  <si>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</si>
  <si>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</si>
  <si>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</si>
  <si>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</si>
  <si>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</si>
  <si>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</si>
  <si>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</si>
  <si>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</si>
  <si>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</si>
  <si>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</si>
  <si>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</si>
  <si>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</si>
  <si>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</si>
  <si>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</si>
  <si>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</si>
  <si>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</si>
  <si>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</si>
  <si>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</si>
  <si>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</si>
  <si>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</si>
  <si>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</si>
  <si>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</si>
  <si>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</si>
  <si>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</si>
  <si>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</si>
  <si>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</si>
  <si>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</si>
  <si>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</si>
  <si>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</si>
  <si>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</si>
  <si>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</si>
  <si>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</si>
  <si>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</si>
  <si>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</si>
  <si>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</si>
  <si>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</si>
  <si>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</si>
  <si>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</si>
  <si>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</si>
  <si>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</si>
  <si>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</si>
  <si>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</si>
  <si>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</si>
  <si>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</si>
  <si>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</si>
  <si>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</si>
  <si>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</si>
  <si>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</si>
  <si>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</si>
  <si>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</si>
  <si>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</si>
  <si>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</si>
  <si>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</si>
  <si>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</si>
  <si>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</si>
  <si>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</si>
  <si>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</si>
  <si>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</si>
  <si>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</si>
  <si>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</si>
  <si>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</si>
  <si>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</si>
  <si>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</si>
  <si>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</si>
  <si>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</si>
  <si>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</si>
  <si>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</si>
  <si>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</si>
  <si>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</si>
  <si>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</si>
  <si>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</si>
  <si>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</si>
  <si>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</si>
  <si>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</si>
  <si>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</si>
  <si>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</si>
  <si>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</si>
  <si>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</si>
  <si>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</si>
  <si>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</si>
  <si>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</si>
  <si>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</si>
  <si>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</si>
  <si>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</si>
  <si>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</si>
  <si>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</si>
  <si>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</si>
  <si>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</si>
  <si>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</si>
  <si>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</si>
  <si>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</si>
  <si>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</si>
  <si>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</si>
  <si>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</si>
  <si>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</si>
  <si>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</si>
  <si>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</si>
  <si>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</si>
  <si>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</si>
  <si>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</si>
  <si>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</si>
  <si>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</si>
  <si>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</si>
  <si>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</si>
  <si>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</si>
  <si>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</si>
  <si>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</si>
  <si>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</si>
  <si>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</si>
  <si>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</si>
  <si>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</si>
  <si>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</si>
  <si>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</si>
  <si>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</si>
  <si>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</si>
  <si>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</si>
  <si>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</si>
  <si>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</si>
  <si>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</si>
  <si>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</si>
  <si>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</si>
  <si>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</si>
  <si>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</si>
  <si>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</si>
  <si>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</si>
  <si>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</si>
  <si>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</si>
  <si>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</si>
  <si>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</si>
  <si>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</si>
  <si>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</si>
  <si>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</si>
  <si>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</si>
  <si>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</si>
  <si>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</si>
  <si>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</si>
  <si>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</si>
  <si>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</si>
  <si>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</si>
  <si>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</si>
  <si>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</si>
  <si>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</si>
  <si>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</si>
  <si>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</si>
  <si>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</si>
  <si>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</si>
  <si>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</si>
  <si>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</si>
  <si>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</si>
  <si>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</si>
  <si>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</si>
  <si>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</si>
  <si>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</si>
  <si>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</si>
  <si>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</si>
  <si>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</si>
  <si>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</si>
  <si>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</si>
  <si>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</si>
  <si>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</si>
  <si>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</si>
  <si>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</si>
  <si>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</si>
  <si>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</si>
  <si>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</si>
  <si>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</si>
  <si>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</si>
  <si>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</si>
  <si>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</si>
  <si>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</si>
  <si>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</si>
  <si>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</si>
  <si>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</si>
  <si>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</si>
  <si>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</si>
  <si>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</si>
  <si>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</si>
  <si>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</si>
  <si>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</si>
  <si>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</si>
  <si>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</si>
  <si>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</si>
  <si>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</si>
  <si>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</si>
  <si>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</si>
  <si>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</si>
  <si>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</si>
  <si>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</si>
  <si>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</si>
  <si>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</si>
  <si>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</si>
  <si>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</si>
  <si>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</si>
  <si>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</si>
  <si>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</si>
  <si>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</si>
  <si>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</si>
  <si>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</si>
  <si>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</si>
  <si>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</si>
  <si>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</si>
  <si>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</si>
  <si>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</si>
  <si>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</si>
  <si>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</si>
  <si>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</si>
  <si>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</si>
  <si>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</si>
  <si>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</si>
  <si>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</si>
  <si>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</si>
  <si>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</si>
  <si>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</si>
  <si>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</si>
  <si>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</si>
  <si>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</si>
  <si>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</si>
  <si>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</si>
  <si>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</si>
  <si>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</si>
  <si>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</si>
  <si>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</si>
  <si>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</si>
  <si>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</si>
  <si>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</si>
  <si>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</si>
  <si>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</si>
  <si>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</si>
  <si>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</si>
  <si>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</si>
  <si>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</si>
  <si>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</si>
  <si>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</si>
  <si>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</si>
  <si>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</si>
  <si>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</si>
  <si>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</si>
  <si>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</si>
  <si>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</si>
  <si>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</si>
  <si>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</si>
  <si>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</si>
  <si>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</si>
  <si>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</si>
  <si>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</si>
  <si>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</si>
  <si>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</si>
  <si>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</si>
  <si>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</si>
  <si>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</si>
  <si>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</si>
  <si>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</si>
  <si>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</si>
  <si>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</si>
  <si>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</si>
  <si>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</si>
  <si>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</si>
  <si>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</si>
  <si>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</si>
  <si>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</si>
  <si>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</si>
  <si>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</si>
  <si>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</si>
  <si>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</si>
  <si>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</si>
  <si>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</si>
  <si>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</si>
  <si>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</si>
  <si>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</si>
  <si>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</si>
  <si>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</si>
  <si>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</si>
  <si>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</si>
  <si>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</si>
  <si>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</si>
  <si>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</si>
  <si>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</si>
  <si>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</si>
  <si>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</si>
  <si>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</si>
  <si>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</si>
  <si>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</si>
  <si>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</si>
  <si>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</si>
  <si>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</si>
  <si>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</si>
  <si>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</si>
  <si>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</si>
  <si>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</si>
  <si>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</si>
  <si>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</si>
  <si>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</si>
  <si>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</si>
  <si>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</si>
  <si>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</si>
  <si>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</si>
  <si>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</si>
  <si>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</si>
  <si>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</si>
  <si>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</si>
  <si>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</si>
  <si>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</si>
  <si>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</si>
  <si>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</si>
  <si>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</si>
  <si>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</si>
  <si>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</si>
  <si>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</si>
  <si>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</si>
  <si>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</si>
  <si>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</si>
  <si>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</si>
  <si>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</si>
  <si>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</si>
  <si>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</si>
  <si>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</si>
  <si>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</si>
  <si>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</si>
  <si>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</si>
  <si>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</si>
  <si>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</si>
  <si>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</si>
  <si>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</si>
  <si>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</si>
  <si>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</si>
  <si>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</si>
  <si>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</si>
  <si>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</si>
  <si>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</si>
  <si>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</si>
  <si>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</si>
  <si>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</si>
  <si>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</si>
  <si>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</si>
  <si>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</si>
  <si>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</si>
  <si>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</si>
  <si>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</si>
  <si>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</si>
  <si>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</si>
  <si>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</si>
  <si>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</si>
  <si>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</si>
  <si>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</si>
  <si>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</si>
  <si>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</si>
  <si>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</si>
  <si>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</si>
  <si>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</si>
  <si>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</si>
  <si>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</si>
  <si>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</si>
  <si>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</si>
  <si>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</si>
  <si>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</si>
  <si>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</si>
  <si>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</si>
  <si>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</si>
  <si>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</si>
  <si>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</si>
  <si>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</si>
  <si>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</si>
  <si>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</si>
  <si>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</si>
  <si>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</si>
  <si>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</si>
  <si>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</si>
  <si>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</si>
  <si>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</si>
  <si>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</si>
  <si>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</si>
  <si>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</si>
  <si>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</si>
  <si>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</si>
  <si>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</si>
  <si>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</si>
  <si>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</si>
  <si>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</si>
  <si>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</si>
  <si>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</si>
  <si>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</si>
  <si>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</si>
  <si>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</si>
  <si>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</si>
  <si>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</si>
  <si>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</si>
  <si>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</si>
  <si>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</si>
  <si>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</si>
  <si>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</si>
  <si>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</si>
  <si>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</si>
  <si>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</si>
  <si>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</si>
  <si>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</si>
  <si>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</si>
  <si>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</si>
  <si>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</si>
  <si>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</si>
  <si>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</si>
  <si>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</si>
  <si>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</si>
  <si>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</si>
  <si>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</si>
  <si>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</si>
  <si>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</si>
  <si>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</si>
  <si>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</si>
  <si>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</si>
  <si>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</si>
  <si>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</si>
  <si>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</si>
  <si>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</si>
  <si>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</si>
  <si>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</si>
  <si>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</si>
  <si>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</si>
  <si>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</si>
  <si>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</si>
  <si>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</si>
  <si>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</si>
  <si>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</si>
  <si>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</si>
  <si>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</si>
  <si>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</si>
  <si>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</si>
  <si>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</si>
  <si>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</si>
  <si>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</si>
  <si>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</si>
  <si>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</si>
  <si>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</si>
  <si>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</si>
  <si>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</si>
  <si>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</si>
  <si>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</si>
  <si>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</si>
  <si>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</si>
  <si>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</si>
  <si>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</si>
  <si>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</si>
  <si>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</si>
  <si>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</si>
  <si>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</si>
  <si>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</si>
  <si>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</si>
  <si>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</si>
  <si>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</si>
  <si>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</si>
  <si>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</si>
  <si>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</si>
  <si>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</si>
  <si>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</si>
  <si>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</si>
  <si>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</si>
  <si>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</si>
  <si>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</si>
  <si>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</si>
  <si>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</si>
  <si>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</si>
  <si>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</si>
  <si>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</si>
  <si>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</si>
  <si>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</si>
  <si>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</si>
  <si>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</si>
  <si>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</si>
  <si>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</si>
  <si>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</si>
  <si>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</si>
  <si>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</si>
  <si>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</si>
  <si>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</si>
  <si>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</si>
  <si>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</si>
  <si>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</si>
  <si>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</si>
  <si>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</si>
  <si>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</si>
  <si>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</si>
  <si>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</si>
  <si>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</si>
  <si>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</si>
  <si>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</si>
  <si>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</si>
  <si>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</si>
  <si>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</si>
  <si>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</si>
  <si>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</si>
  <si>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</si>
  <si>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</si>
  <si>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</si>
  <si>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</si>
  <si>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</si>
  <si>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</si>
  <si>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</si>
  <si>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</si>
  <si>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</si>
  <si>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</si>
  <si>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</si>
  <si>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</si>
  <si>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</si>
  <si>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</si>
  <si>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</si>
  <si>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</si>
  <si>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</si>
  <si>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</si>
  <si>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</si>
  <si>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</si>
  <si>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</si>
  <si>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</si>
  <si>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</si>
  <si>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</si>
  <si>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</si>
  <si>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</si>
  <si>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</si>
  <si>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</si>
  <si>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</si>
  <si>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</si>
  <si>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</si>
  <si>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</si>
  <si>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</si>
  <si>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</si>
  <si>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</si>
  <si>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</si>
  <si>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</si>
  <si>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</si>
  <si>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</si>
  <si>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</si>
  <si>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</si>
  <si>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</si>
  <si>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</si>
  <si>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</si>
  <si>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</si>
  <si>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</si>
  <si>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</si>
  <si>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</si>
  <si>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</si>
  <si>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</si>
  <si>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</si>
  <si>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</si>
  <si>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</si>
  <si>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</si>
  <si>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</si>
  <si>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</si>
  <si>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</si>
  <si>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</si>
  <si>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</si>
  <si>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</si>
  <si>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</si>
  <si>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</si>
  <si>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</si>
  <si>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</si>
  <si>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</si>
  <si>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</si>
  <si>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</si>
  <si>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</si>
  <si>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</si>
  <si>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</si>
  <si>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</si>
  <si>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</si>
  <si>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</si>
  <si>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</si>
  <si>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</si>
  <si>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</si>
  <si>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</si>
  <si>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</si>
  <si>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</si>
  <si>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</si>
  <si>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</si>
  <si>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</si>
  <si>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</si>
  <si>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</si>
  <si>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</si>
  <si>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</si>
  <si>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</si>
  <si>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</si>
  <si>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</si>
  <si>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</si>
  <si>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</si>
  <si>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</si>
  <si>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</si>
  <si>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</si>
  <si>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</si>
  <si>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</si>
  <si>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</si>
  <si>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</si>
  <si>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</si>
  <si>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</si>
  <si>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</si>
  <si>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</si>
  <si>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</si>
  <si>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</si>
  <si>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</si>
  <si>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</si>
  <si>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</si>
  <si>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</si>
  <si>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</si>
  <si>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</si>
  <si>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</si>
  <si>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</si>
  <si>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</si>
  <si>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</si>
  <si>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</si>
  <si>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</si>
  <si>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</si>
  <si>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</si>
  <si>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</si>
  <si>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</si>
  <si>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</si>
  <si>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</si>
  <si>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</si>
  <si>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</si>
  <si>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</si>
  <si>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</si>
  <si>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</si>
  <si>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</si>
  <si>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</si>
  <si>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</si>
  <si>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</si>
  <si>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</si>
  <si>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</si>
  <si>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</si>
  <si>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</si>
  <si>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</si>
  <si>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</si>
  <si>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</si>
  <si>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</si>
  <si>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</si>
  <si>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</si>
  <si>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</si>
  <si>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</si>
  <si>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</si>
  <si>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</si>
  <si>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</si>
  <si>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</si>
  <si>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</si>
  <si>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</si>
  <si>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</si>
  <si>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</si>
  <si>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</si>
  <si>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</si>
  <si>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</si>
  <si>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</si>
  <si>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</si>
  <si>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</si>
  <si>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</si>
  <si>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</si>
  <si>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</si>
  <si>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</si>
  <si>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</si>
  <si>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</si>
  <si>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</si>
  <si>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</si>
  <si>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</si>
  <si>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</si>
  <si>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</si>
  <si>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</si>
  <si>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</si>
  <si>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</si>
  <si>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</si>
  <si>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</si>
  <si>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</si>
  <si>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</si>
  <si>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</si>
  <si>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</si>
  <si>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</si>
  <si>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</si>
  <si>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</si>
  <si>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</si>
  <si>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</si>
  <si>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</si>
  <si>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</si>
  <si>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</si>
  <si>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</si>
  <si>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</si>
  <si>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</si>
  <si>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</si>
  <si>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</si>
  <si>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</si>
  <si>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</si>
  <si>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</si>
  <si>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</si>
  <si>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</si>
  <si>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</si>
  <si>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</si>
  <si>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</si>
  <si>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</si>
  <si>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</si>
  <si>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</si>
  <si>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</si>
  <si>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</si>
  <si>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</si>
  <si>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</si>
  <si>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</si>
  <si>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</si>
  <si>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</si>
  <si>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</si>
  <si>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</si>
  <si>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</si>
  <si>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</si>
  <si>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</si>
  <si>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</si>
  <si>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</si>
  <si>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</si>
  <si>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</si>
  <si>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</si>
  <si>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</si>
  <si>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</si>
  <si>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</si>
  <si>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</si>
  <si>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</si>
  <si>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</si>
  <si>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</si>
  <si>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</si>
  <si>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</si>
  <si>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</si>
  <si>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</si>
  <si>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</si>
  <si>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</si>
  <si>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</si>
  <si>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</si>
  <si>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</si>
  <si>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</si>
  <si>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</si>
  <si>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</si>
  <si>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</si>
  <si>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</si>
  <si>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</si>
  <si>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</si>
  <si>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</si>
  <si>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</si>
  <si>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</si>
  <si>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</si>
  <si>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</si>
  <si>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</si>
  <si>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</si>
  <si>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</si>
  <si>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</si>
  <si>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</si>
  <si>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</si>
  <si>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</si>
  <si>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</si>
  <si>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</si>
  <si>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</si>
  <si>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</si>
  <si>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</si>
  <si>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</si>
  <si>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</si>
  <si>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</si>
  <si>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</si>
  <si>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</si>
  <si>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</si>
  <si>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</si>
  <si>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</si>
  <si>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</si>
  <si>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</si>
  <si>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</si>
  <si>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</si>
  <si>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</si>
  <si>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</si>
  <si>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</si>
  <si>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</si>
  <si>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</si>
  <si>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</si>
  <si>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</si>
  <si>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</si>
  <si>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</si>
  <si>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</si>
  <si>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</si>
  <si>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</si>
  <si>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</si>
  <si>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</si>
  <si>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</si>
  <si>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</si>
  <si>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</si>
  <si>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</si>
  <si>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</si>
  <si>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</si>
  <si>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</si>
  <si>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</si>
  <si>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</si>
  <si>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</si>
  <si>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</si>
  <si>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</si>
  <si>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</si>
  <si>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</si>
  <si>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</si>
  <si>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</si>
  <si>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</si>
  <si>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</si>
  <si>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</si>
  <si>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</si>
  <si>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</si>
  <si>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</si>
  <si>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</si>
  <si>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</si>
  <si>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</si>
  <si>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</si>
  <si>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</si>
  <si>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</si>
  <si>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</si>
  <si>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</si>
  <si>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</si>
  <si>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</si>
  <si>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</si>
  <si>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</si>
  <si>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</si>
  <si>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</si>
  <si>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</si>
  <si>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</si>
  <si>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</si>
  <si>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</si>
  <si>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</si>
  <si>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</si>
  <si>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</si>
  <si>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</si>
  <si>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</si>
  <si>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</si>
  <si>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</si>
  <si>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</si>
  <si>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</si>
  <si>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</si>
  <si>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</si>
  <si>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</si>
  <si>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</si>
  <si>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</si>
  <si>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</si>
  <si>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</si>
  <si>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</si>
  <si>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</si>
  <si>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</si>
  <si>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</si>
  <si>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</si>
  <si>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</si>
  <si>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</si>
  <si>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</si>
  <si>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</si>
  <si>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</si>
  <si>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</si>
  <si>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</si>
  <si>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</si>
  <si>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</si>
  <si>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</si>
  <si>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</si>
  <si>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</si>
  <si>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</si>
  <si>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</si>
  <si>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</si>
  <si>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</si>
  <si>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</si>
  <si>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</si>
  <si>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</si>
  <si>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</si>
  <si>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</si>
  <si>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</si>
  <si>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</si>
  <si>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</si>
  <si>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</si>
  <si>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</si>
  <si>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</si>
  <si>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</si>
  <si>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</si>
  <si>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</si>
  <si>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</si>
  <si>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</si>
  <si>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</si>
  <si>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</si>
  <si>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</si>
  <si>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</si>
  <si>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</si>
  <si>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</si>
  <si>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</si>
  <si>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</si>
  <si>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</si>
  <si>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</si>
  <si>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</si>
  <si>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</si>
  <si>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</si>
  <si>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</si>
  <si>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</si>
  <si>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</si>
  <si>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</si>
  <si>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</si>
  <si>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</si>
  <si>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</si>
  <si>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</si>
  <si>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</si>
  <si>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</si>
  <si>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</si>
  <si>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</si>
  <si>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</si>
  <si>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</si>
  <si>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</si>
  <si>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</si>
  <si>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</si>
  <si>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</si>
  <si>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</si>
  <si>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</si>
  <si>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</si>
  <si>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</si>
  <si>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</si>
  <si>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</si>
  <si>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</si>
  <si>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</si>
  <si>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</si>
  <si>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</si>
  <si>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</si>
  <si>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</si>
  <si>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</si>
  <si>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</si>
  <si>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</si>
  <si>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</si>
  <si>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</si>
  <si>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</si>
  <si>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</si>
  <si>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</si>
  <si>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</si>
  <si>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</si>
  <si>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</si>
  <si>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</si>
  <si>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</si>
  <si>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</si>
  <si>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</si>
  <si>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</si>
  <si>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</si>
  <si>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</si>
  <si>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</si>
  <si>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</si>
  <si>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</si>
  <si>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</si>
  <si>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</si>
  <si>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</si>
  <si>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</si>
  <si>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</si>
  <si>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</si>
  <si>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</si>
  <si>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</si>
  <si>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</si>
  <si>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</si>
  <si>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</si>
  <si>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</si>
  <si>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</si>
  <si>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</si>
  <si>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</si>
  <si>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</si>
  <si>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</si>
  <si>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</si>
  <si>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</si>
  <si>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</si>
  <si>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</si>
  <si>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</si>
  <si>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</si>
  <si>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</si>
  <si>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</si>
  <si>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</si>
  <si>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</si>
  <si>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</si>
  <si>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</si>
  <si>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</si>
  <si>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</si>
  <si>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</si>
  <si>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</si>
  <si>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</si>
  <si>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</si>
  <si>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</si>
  <si>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</si>
  <si>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</si>
  <si>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</si>
  <si>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</si>
  <si>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</si>
  <si>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</si>
  <si>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</si>
  <si>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</si>
  <si>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</si>
  <si>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</si>
  <si>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</si>
  <si>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</si>
  <si>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</si>
  <si>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</si>
  <si>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</si>
  <si>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</si>
  <si>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</si>
  <si>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</si>
  <si>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</si>
  <si>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</si>
  <si>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</si>
  <si>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</si>
  <si>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</si>
  <si>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</si>
  <si>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</si>
  <si>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</si>
  <si>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</si>
  <si>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</si>
  <si>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</si>
  <si>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</si>
  <si>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</si>
  <si>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</si>
  <si>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</si>
  <si>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</si>
  <si>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</si>
  <si>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</si>
  <si>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</si>
  <si>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</si>
  <si>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</si>
  <si>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</si>
  <si>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</si>
  <si>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</si>
  <si>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</si>
  <si>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</si>
  <si>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</si>
  <si>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</si>
  <si>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</si>
  <si>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</si>
  <si>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</si>
  <si>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</si>
  <si>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</si>
  <si>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</si>
  <si>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</si>
  <si>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</si>
  <si>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</si>
  <si>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</si>
  <si>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</si>
  <si>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</si>
  <si>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</si>
  <si>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</si>
  <si>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</si>
  <si>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</si>
  <si>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</si>
  <si>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</si>
  <si>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</si>
  <si>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</si>
  <si>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</si>
  <si>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</si>
  <si>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</si>
  <si>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</si>
  <si>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</si>
  <si>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</si>
  <si>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</si>
  <si>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</si>
  <si>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</si>
  <si>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</si>
  <si>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</si>
  <si>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</si>
  <si>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</si>
  <si>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</si>
  <si>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</si>
  <si>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</si>
  <si>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</si>
  <si>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</si>
  <si>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</si>
  <si>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</si>
  <si>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</si>
  <si>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</si>
  <si>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</si>
  <si>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</si>
  <si>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</si>
  <si>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</si>
  <si>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</si>
  <si>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</si>
  <si>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</si>
  <si>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</si>
  <si>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</si>
  <si>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</si>
  <si>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</si>
  <si>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</si>
  <si>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</si>
  <si>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</si>
  <si>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</si>
  <si>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</si>
  <si>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</si>
  <si>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</si>
  <si>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</si>
  <si>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</si>
  <si>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</si>
  <si>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</si>
  <si>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</si>
  <si>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</si>
  <si>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</si>
  <si>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</si>
  <si>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</si>
  <si>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</si>
  <si>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</si>
  <si>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</si>
  <si>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</si>
  <si>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</si>
  <si>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</si>
  <si>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</si>
  <si>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</si>
  <si>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</si>
  <si>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</si>
  <si>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</si>
  <si>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</si>
  <si>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</si>
  <si>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</si>
  <si>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</si>
  <si>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</si>
  <si>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</si>
  <si>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</si>
  <si>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</si>
  <si>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</si>
  <si>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</si>
  <si>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</si>
  <si>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</si>
  <si>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</si>
  <si>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</si>
  <si>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</si>
  <si>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</si>
  <si>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</si>
  <si>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</si>
  <si>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</si>
  <si>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</si>
  <si>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</si>
  <si>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</si>
  <si>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</si>
  <si>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</si>
  <si>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</si>
  <si>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</si>
  <si>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</si>
  <si>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</si>
  <si>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</si>
  <si>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</si>
  <si>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</si>
  <si>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</si>
  <si>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</si>
  <si>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</si>
  <si>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</si>
  <si>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</si>
  <si>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</si>
  <si>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</si>
  <si>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</si>
  <si>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</si>
  <si>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</si>
  <si>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</si>
  <si>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</si>
  <si>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</si>
  <si>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</si>
  <si>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</si>
  <si>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</si>
  <si>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</si>
  <si>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</si>
  <si>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</si>
  <si>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</si>
  <si>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</si>
  <si>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</si>
  <si>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</si>
  <si>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</si>
  <si>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</si>
  <si>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</si>
  <si>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</si>
  <si>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</si>
  <si>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</si>
  <si>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</si>
  <si>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</si>
  <si>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</si>
  <si>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</si>
  <si>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</si>
  <si>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</si>
  <si>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</si>
  <si>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</si>
  <si>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</si>
  <si>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</si>
  <si>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</si>
  <si>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</si>
  <si>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</si>
  <si>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</si>
  <si>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</si>
  <si>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</si>
  <si>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</si>
  <si>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</si>
  <si>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</si>
  <si>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</si>
  <si>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</si>
  <si>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</si>
  <si>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</si>
  <si>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</si>
  <si>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</si>
  <si>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</si>
  <si>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</si>
  <si>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</si>
  <si>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</si>
  <si>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</si>
  <si>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</si>
  <si>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</si>
  <si>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</si>
  <si>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</si>
  <si>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</si>
  <si>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</si>
  <si>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</si>
  <si>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</si>
  <si>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</si>
  <si>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</si>
  <si>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</si>
  <si>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</si>
  <si>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</si>
  <si>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</si>
  <si>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</si>
  <si>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</si>
  <si>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</si>
  <si>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</si>
  <si>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</si>
  <si>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</si>
  <si>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</si>
  <si>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</si>
  <si>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</si>
  <si>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</si>
  <si>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</si>
  <si>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</si>
  <si>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</si>
  <si>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</si>
  <si>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</si>
  <si>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</si>
  <si>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</si>
  <si>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</si>
  <si>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</si>
  <si>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</si>
  <si>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</si>
  <si>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</si>
  <si>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</si>
  <si>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</si>
  <si>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</si>
  <si>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</si>
  <si>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</si>
  <si>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</si>
  <si>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</si>
  <si>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</si>
  <si>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</si>
  <si>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</si>
  <si>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</si>
  <si>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</si>
  <si>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</si>
  <si>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</si>
  <si>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</si>
  <si>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</si>
  <si>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</si>
  <si>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</si>
  <si>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</si>
  <si>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</si>
  <si>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</si>
  <si>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</si>
  <si>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</si>
  <si>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</si>
  <si>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</si>
  <si>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</si>
  <si>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</si>
  <si>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</si>
  <si>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</si>
  <si>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</si>
  <si>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</si>
  <si>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</si>
  <si>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</si>
  <si>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</si>
  <si>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</si>
  <si>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</si>
  <si>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</si>
  <si>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</si>
  <si>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</si>
  <si>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</si>
  <si>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</si>
  <si>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</si>
  <si>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</si>
  <si>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</si>
  <si>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</si>
  <si>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</si>
  <si>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</si>
  <si>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</si>
  <si>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</si>
  <si>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</si>
  <si>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</si>
  <si>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</si>
  <si>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</si>
  <si>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</si>
  <si>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</si>
  <si>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</si>
  <si>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</si>
  <si>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</si>
  <si>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</si>
  <si>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</si>
  <si>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</si>
  <si>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</si>
  <si>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</si>
  <si>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</si>
  <si>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</si>
  <si>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</si>
  <si>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</si>
  <si>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</si>
  <si>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</si>
  <si>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</si>
  <si>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</si>
  <si>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</si>
  <si>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</si>
  <si>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</si>
  <si>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</si>
  <si>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</si>
  <si>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</si>
  <si>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</si>
  <si>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</si>
  <si>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</si>
  <si>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</si>
  <si>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</si>
  <si>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</si>
  <si>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</si>
  <si>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</si>
  <si>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</si>
  <si>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</si>
  <si>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</si>
  <si>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</si>
  <si>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</si>
  <si>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</si>
  <si>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</si>
  <si>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</si>
  <si>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</si>
  <si>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</si>
  <si>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</si>
  <si>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</si>
  <si>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</si>
  <si>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</si>
  <si>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</si>
  <si>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</si>
  <si>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</si>
  <si>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</si>
  <si>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</si>
  <si>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</si>
  <si>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</si>
  <si>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</si>
  <si>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</si>
  <si>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</si>
  <si>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</si>
  <si>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</si>
  <si>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</si>
  <si>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</si>
  <si>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</si>
  <si>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</si>
  <si>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</si>
  <si>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</si>
  <si>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</si>
  <si>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</si>
  <si>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</si>
  <si>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</si>
  <si>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</si>
  <si>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</si>
  <si>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</si>
  <si>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</si>
  <si>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</si>
  <si>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</si>
  <si>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</si>
  <si>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</si>
  <si>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</si>
  <si>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</si>
  <si>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</si>
  <si>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</si>
  <si>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</si>
  <si>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</si>
  <si>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</si>
  <si>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</si>
  <si>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</si>
  <si>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</si>
  <si>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</si>
  <si>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</si>
  <si>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</si>
  <si>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</si>
  <si>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</si>
  <si>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</si>
  <si>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</si>
  <si>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</si>
  <si>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</si>
  <si>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</si>
  <si>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</si>
  <si>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</si>
  <si>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</si>
  <si>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</si>
  <si>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</si>
  <si>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</si>
  <si>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</si>
  <si>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</si>
  <si>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</si>
  <si>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</si>
  <si>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</si>
  <si>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</si>
  <si>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</si>
  <si>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</si>
  <si>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</si>
  <si>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</si>
  <si>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</si>
  <si>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</si>
  <si>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</si>
  <si>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</si>
  <si>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</si>
  <si>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</si>
  <si>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</si>
  <si>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</si>
  <si>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</si>
  <si>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</si>
  <si>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</si>
  <si>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</si>
  <si>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</si>
  <si>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</si>
  <si>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</si>
  <si>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</si>
  <si>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</si>
  <si>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</si>
  <si>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</si>
  <si>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</si>
  <si>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</si>
  <si>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</si>
  <si>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</si>
  <si>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</si>
  <si>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</si>
  <si>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</si>
  <si>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</si>
  <si>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</si>
  <si>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</si>
  <si>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</si>
  <si>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</si>
  <si>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</si>
  <si>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</si>
  <si>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</si>
  <si>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</si>
  <si>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</si>
  <si>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</si>
  <si>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</si>
  <si>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</si>
  <si>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</si>
  <si>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</si>
  <si>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</si>
  <si>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</si>
  <si>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</si>
  <si>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</si>
  <si>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</si>
  <si>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</si>
  <si>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</si>
  <si>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</si>
  <si>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</si>
  <si>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</si>
  <si>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</si>
  <si>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</si>
  <si>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</si>
  <si>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</si>
  <si>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</si>
  <si>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</si>
  <si>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</si>
  <si>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</si>
  <si>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</si>
  <si>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</si>
  <si>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</si>
  <si>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</si>
  <si>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</si>
  <si>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</si>
  <si>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</si>
  <si>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</si>
  <si>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</si>
  <si>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</si>
  <si>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</si>
  <si>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</si>
  <si>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</si>
  <si>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</si>
  <si>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</si>
  <si>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</si>
  <si>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</si>
  <si>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</si>
  <si>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</si>
  <si>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</si>
  <si>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</si>
  <si>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</si>
  <si>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</si>
  <si>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</si>
  <si>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</si>
  <si>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</si>
  <si>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</si>
  <si>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</si>
  <si>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</si>
  <si>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</si>
  <si>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</si>
  <si>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</si>
  <si>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</si>
  <si>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</si>
  <si>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</si>
  <si>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</si>
  <si>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</si>
  <si>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</si>
  <si>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</si>
  <si>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</si>
  <si>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</si>
  <si>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</si>
  <si>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</si>
  <si>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</si>
  <si>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</si>
  <si>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</si>
  <si>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</si>
  <si>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</si>
  <si>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</si>
  <si>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</si>
  <si>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</si>
  <si>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</si>
  <si>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</si>
  <si>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</si>
  <si>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</si>
  <si>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</si>
  <si>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</si>
  <si>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</si>
  <si>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</si>
  <si>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</si>
  <si>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</si>
  <si>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</si>
  <si>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</si>
  <si>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</si>
  <si>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</si>
  <si>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</si>
  <si>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</si>
  <si>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</si>
  <si>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</si>
  <si>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</si>
  <si>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</si>
  <si>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</si>
  <si>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</si>
  <si>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</si>
  <si>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</si>
  <si>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</si>
  <si>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</si>
  <si>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</si>
  <si>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</si>
  <si>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</si>
  <si>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</si>
  <si>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</si>
  <si>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</si>
  <si>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</si>
  <si>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</si>
  <si>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</si>
  <si>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</si>
  <si>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</si>
  <si>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</si>
  <si>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</si>
  <si>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</si>
  <si>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</si>
  <si>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</si>
  <si>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</si>
  <si>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</si>
  <si>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</si>
  <si>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</si>
  <si>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</si>
  <si>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</si>
  <si>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</si>
  <si>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</si>
  <si>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</si>
  <si>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</si>
  <si>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</si>
  <si>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</si>
  <si>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</si>
  <si>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</si>
  <si>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</si>
  <si>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</si>
  <si>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</si>
  <si>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</si>
  <si>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</si>
  <si>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</si>
  <si>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</si>
  <si>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</si>
  <si>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</si>
  <si>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</si>
  <si>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</si>
  <si>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</si>
  <si>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</si>
  <si>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</si>
  <si>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</si>
  <si>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</si>
  <si>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</si>
  <si>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</si>
  <si>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</si>
  <si>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</si>
  <si>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</si>
  <si>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</si>
  <si>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</si>
  <si>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</si>
  <si>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</si>
  <si>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</si>
  <si>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</si>
  <si>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</si>
  <si>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</si>
  <si>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</si>
  <si>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</si>
  <si>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</si>
  <si>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</si>
  <si>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</si>
  <si>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</si>
  <si>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</si>
  <si>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</si>
  <si>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</si>
  <si>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</si>
  <si>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</si>
  <si>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</si>
  <si>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</si>
  <si>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</si>
  <si>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</si>
  <si>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</si>
  <si>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</si>
  <si>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</si>
  <si>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</si>
  <si>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</si>
  <si>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</si>
  <si>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</si>
  <si>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</si>
  <si>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</si>
  <si>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</si>
  <si>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</si>
  <si>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</si>
  <si>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</si>
  <si>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</si>
  <si>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</si>
  <si>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</si>
  <si>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</si>
  <si>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</si>
  <si>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</si>
  <si>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</si>
  <si>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</si>
  <si>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</si>
  <si>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</si>
  <si>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</si>
  <si>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</si>
  <si>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</si>
  <si>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</si>
  <si>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</si>
  <si>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</si>
  <si>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</si>
  <si>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</si>
  <si>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</si>
  <si>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</si>
  <si>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</si>
  <si>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</si>
  <si>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</si>
  <si>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</si>
  <si>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</si>
  <si>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</si>
  <si>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</si>
  <si>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</si>
  <si>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</si>
  <si>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</si>
  <si>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</si>
  <si>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</si>
  <si>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</si>
  <si>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</si>
  <si>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</si>
  <si>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</si>
  <si>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</si>
  <si>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</si>
  <si>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</si>
  <si>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</si>
  <si>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</si>
  <si>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</si>
  <si>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</si>
  <si>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</si>
  <si>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</si>
  <si>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</si>
  <si>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</si>
  <si>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</si>
  <si>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</si>
  <si>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</si>
  <si>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</si>
  <si>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</si>
  <si>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</si>
  <si>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</si>
  <si>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</si>
  <si>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</si>
  <si>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</si>
  <si>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</si>
  <si>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</si>
  <si>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</si>
  <si>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</si>
  <si>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</si>
  <si>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</si>
  <si>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</si>
  <si>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</si>
  <si>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</si>
  <si>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</si>
  <si>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</si>
  <si>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</si>
  <si>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</si>
  <si>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</si>
  <si>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</si>
  <si>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</si>
  <si>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</si>
  <si>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</si>
  <si>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</si>
  <si>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</si>
  <si>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</si>
  <si>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</si>
  <si>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</si>
  <si>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</si>
  <si>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</si>
  <si>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</si>
  <si>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</si>
  <si>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</si>
  <si>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</si>
  <si>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</si>
  <si>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</si>
  <si>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</si>
  <si>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</si>
  <si>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</si>
  <si>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</si>
  <si>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</si>
  <si>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</si>
  <si>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</si>
  <si>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</si>
  <si>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</si>
  <si>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</si>
  <si>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</si>
  <si>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</si>
  <si>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</si>
  <si>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</si>
  <si>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</si>
  <si>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</si>
  <si>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</si>
  <si>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</si>
  <si>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</si>
  <si>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</si>
  <si>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</si>
  <si>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</si>
  <si>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</si>
  <si>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</si>
  <si>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</si>
  <si>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</si>
  <si>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</si>
  <si>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</si>
  <si>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</si>
  <si>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</si>
  <si>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</si>
  <si>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</si>
  <si>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</si>
  <si>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</si>
  <si>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</si>
  <si>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</si>
  <si>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</si>
  <si>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</si>
  <si>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</si>
  <si>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</si>
  <si>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</si>
  <si>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</si>
  <si>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</si>
  <si>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</si>
  <si>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</si>
  <si>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</si>
  <si>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</si>
  <si>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</si>
  <si>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</si>
  <si>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</si>
  <si>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</si>
  <si>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</si>
  <si>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</si>
  <si>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</si>
  <si>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</si>
  <si>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</si>
  <si>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</si>
  <si>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</si>
  <si>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</si>
  <si>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</si>
  <si>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</si>
  <si>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</si>
  <si>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</si>
  <si>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</si>
  <si>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</si>
  <si>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</si>
  <si>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</si>
  <si>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</si>
  <si>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</si>
  <si>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</si>
  <si>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</si>
  <si>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</si>
  <si>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</si>
  <si>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</si>
  <si>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</si>
  <si>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</si>
  <si>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</si>
  <si>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</si>
  <si>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</si>
  <si>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</si>
  <si>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</si>
  <si>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</si>
  <si>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</si>
  <si>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</si>
  <si>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</si>
  <si>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</si>
  <si>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</si>
  <si>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</si>
  <si>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</si>
  <si>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</si>
  <si>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</si>
  <si>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</si>
  <si>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</si>
  <si>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</si>
  <si>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</si>
  <si>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</si>
  <si>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</si>
  <si>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</si>
  <si>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</si>
  <si>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</si>
  <si>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</si>
  <si>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</si>
  <si>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</si>
  <si>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</si>
  <si>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</si>
  <si>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</si>
  <si>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</si>
  <si>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</si>
  <si>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</si>
  <si>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</si>
  <si>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</si>
  <si>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</si>
  <si>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</si>
  <si>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</si>
  <si>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</si>
  <si>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</si>
  <si>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</si>
  <si>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</si>
  <si>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</si>
  <si>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</si>
  <si>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</si>
  <si>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</si>
  <si>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</si>
  <si>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</si>
  <si>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</si>
  <si>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</si>
  <si>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</si>
  <si>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</si>
  <si>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</si>
  <si>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</si>
  <si>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</si>
  <si>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</si>
  <si>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</si>
  <si>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</si>
  <si>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</si>
  <si>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</si>
  <si>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</si>
  <si>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</si>
  <si>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</si>
  <si>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</si>
  <si>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</si>
  <si>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</si>
  <si>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</si>
  <si>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</si>
  <si>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</si>
  <si>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</si>
  <si>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</si>
  <si>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</si>
  <si>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</si>
  <si>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</si>
  <si>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</si>
  <si>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</si>
  <si>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</si>
  <si>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</si>
  <si>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</si>
  <si>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</si>
  <si>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</si>
  <si>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</si>
  <si>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</si>
  <si>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</si>
  <si>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</si>
  <si>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</si>
  <si>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</si>
  <si>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</si>
  <si>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</si>
  <si>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</si>
  <si>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</si>
  <si>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</si>
  <si>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</si>
  <si>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</si>
  <si>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</si>
  <si>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</si>
  <si>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</si>
  <si>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</si>
  <si>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</si>
  <si>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</si>
  <si>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</si>
  <si>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</si>
  <si>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</si>
  <si>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</si>
  <si>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</si>
  <si>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</si>
  <si>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</si>
  <si>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</si>
  <si>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</si>
  <si>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</si>
  <si>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</si>
  <si>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</si>
  <si>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</si>
  <si>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</si>
  <si>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</si>
  <si>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</si>
  <si>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</si>
  <si>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</si>
  <si>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</si>
  <si>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</si>
  <si>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</si>
  <si>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</si>
  <si>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</si>
  <si>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</si>
  <si>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</si>
  <si>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</si>
  <si>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</si>
  <si>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</si>
  <si>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</si>
  <si>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</si>
  <si>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</si>
  <si>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</si>
  <si>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</si>
  <si>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</si>
  <si>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</si>
  <si>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</si>
  <si>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</si>
  <si>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</si>
  <si>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</si>
  <si>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</si>
  <si>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</si>
  <si>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</si>
  <si>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</si>
  <si>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</si>
  <si>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</si>
  <si>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</si>
  <si>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</si>
  <si>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</si>
  <si>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</si>
  <si>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</si>
  <si>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</si>
  <si>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</si>
  <si>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</si>
  <si>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</si>
  <si>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</si>
  <si>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</si>
  <si>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</si>
  <si>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</si>
  <si>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</si>
  <si>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</si>
  <si>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</si>
  <si>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</si>
  <si>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</si>
  <si>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</si>
  <si>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</si>
  <si>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</si>
  <si>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</si>
  <si>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</si>
  <si>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</si>
  <si>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</si>
  <si>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</si>
  <si>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</si>
  <si>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</si>
  <si>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</si>
  <si>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</si>
  <si>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</si>
  <si>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</si>
  <si>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</si>
  <si>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</si>
  <si>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</si>
  <si>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</si>
  <si>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</si>
  <si>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</si>
  <si>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</si>
  <si>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</si>
  <si>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</si>
  <si>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</si>
  <si>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</si>
  <si>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</si>
  <si>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</si>
  <si>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</si>
  <si>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</si>
  <si>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</si>
  <si>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</si>
  <si>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</si>
  <si>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</si>
  <si>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</si>
  <si>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</si>
  <si>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</si>
  <si>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</si>
  <si>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</si>
  <si>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</si>
  <si>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</si>
  <si>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</si>
  <si>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</si>
  <si>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</si>
  <si>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</si>
  <si>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</si>
  <si>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</si>
  <si>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</si>
  <si>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</si>
  <si>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</si>
  <si>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</si>
  <si>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</si>
  <si>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</si>
  <si>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</si>
  <si>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</si>
  <si>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</si>
  <si>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</si>
  <si>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</si>
  <si>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</si>
  <si>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</si>
  <si>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</si>
  <si>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</si>
  <si>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</si>
  <si>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</si>
  <si>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</si>
  <si>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</si>
  <si>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</si>
  <si>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</si>
  <si>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</si>
  <si>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</si>
  <si>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</si>
  <si>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</si>
  <si>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</si>
  <si>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</si>
  <si>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</si>
  <si>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</si>
  <si>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</si>
  <si>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</si>
  <si>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</si>
  <si>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</si>
  <si>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</si>
  <si>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</si>
  <si>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</si>
  <si>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</si>
  <si>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</si>
  <si>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</si>
  <si>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</si>
  <si>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</si>
  <si>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</si>
  <si>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</si>
  <si>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</si>
  <si>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</si>
  <si>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</si>
  <si>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</si>
  <si>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</si>
  <si>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</si>
  <si>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</si>
  <si>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</si>
  <si>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</si>
  <si>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</si>
  <si>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</si>
  <si>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</si>
  <si>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</si>
  <si>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</si>
  <si>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</si>
  <si>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</si>
  <si>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</si>
  <si>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</si>
  <si>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</si>
  <si>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</si>
  <si>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</si>
  <si>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</si>
  <si>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</si>
  <si>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</si>
  <si>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</si>
  <si>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</si>
  <si>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</si>
  <si>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</si>
  <si>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</si>
  <si>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</si>
  <si>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</si>
  <si>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</si>
  <si>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</si>
  <si>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</si>
  <si>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</si>
  <si>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</si>
  <si>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</si>
  <si>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</si>
  <si>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</si>
  <si>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</si>
  <si>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</si>
  <si>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</si>
  <si>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</si>
  <si>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</si>
  <si>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</si>
  <si>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</si>
  <si>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</si>
  <si>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</si>
  <si>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</si>
  <si>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</si>
  <si>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</si>
  <si>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</si>
  <si>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</si>
  <si>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</si>
  <si>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</si>
  <si>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</si>
  <si>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</si>
  <si>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</si>
  <si>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</si>
  <si>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</si>
  <si>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</si>
  <si>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</si>
  <si>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</si>
  <si>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</si>
  <si>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</si>
  <si>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</si>
  <si>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</si>
  <si>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</si>
  <si>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</si>
  <si>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</si>
  <si>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</si>
  <si>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</si>
  <si>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</si>
  <si>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</si>
  <si>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</si>
  <si>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</si>
  <si>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</si>
  <si>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</si>
  <si>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</si>
  <si>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</si>
  <si>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</si>
  <si>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</si>
  <si>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</si>
  <si>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</si>
  <si>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</si>
  <si>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</si>
  <si>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</si>
  <si>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</si>
  <si>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</si>
  <si>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</si>
  <si>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</si>
  <si>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</si>
  <si>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</si>
  <si>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</si>
  <si>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</si>
  <si>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</si>
  <si>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</si>
  <si>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</si>
  <si>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</si>
  <si>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</si>
  <si>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</si>
  <si>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</si>
  <si>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</si>
  <si>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</si>
  <si>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</si>
  <si>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</si>
  <si>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</si>
  <si>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</si>
  <si>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</si>
  <si>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</si>
  <si>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</si>
  <si>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</si>
  <si>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</si>
  <si>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</si>
  <si>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</si>
  <si>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</si>
  <si>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</si>
  <si>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</si>
  <si>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</si>
  <si>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</si>
  <si>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</si>
  <si>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</si>
  <si>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</si>
  <si>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</si>
  <si>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</si>
  <si>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</si>
  <si>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</si>
  <si>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</si>
  <si>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</si>
  <si>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</si>
  <si>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</si>
  <si>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</si>
  <si>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</si>
  <si>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</si>
  <si>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</si>
  <si>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</si>
  <si>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</si>
  <si>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</si>
  <si>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</si>
  <si>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</si>
  <si>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</si>
  <si>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</si>
  <si>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</si>
  <si>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</si>
  <si>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</si>
  <si>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</si>
  <si>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</si>
  <si>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</si>
  <si>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</si>
  <si>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</si>
  <si>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</si>
  <si>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</si>
  <si>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</si>
  <si>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</si>
  <si>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</si>
  <si>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</si>
  <si>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</si>
  <si>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</si>
  <si>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</si>
  <si>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</si>
  <si>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</si>
  <si>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</si>
  <si>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</si>
  <si>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</si>
  <si>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</si>
  <si>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</si>
  <si>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</si>
  <si>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</si>
  <si>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</si>
  <si>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</si>
  <si>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</si>
  <si>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</si>
  <si>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</si>
  <si>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</si>
  <si>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</si>
  <si>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</si>
  <si>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</si>
  <si>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</si>
  <si>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</si>
  <si>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</si>
  <si>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</si>
  <si>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</si>
  <si>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</si>
  <si>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</si>
  <si>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</si>
  <si>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</si>
  <si>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</si>
  <si>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</si>
  <si>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</si>
  <si>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</si>
  <si>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</si>
  <si>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</si>
  <si>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</si>
  <si>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</si>
  <si>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</si>
  <si>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</si>
  <si>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</si>
  <si>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</si>
  <si>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</si>
  <si>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</si>
  <si>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</si>
  <si>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</si>
  <si>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</si>
  <si>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</si>
  <si>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</si>
  <si>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</si>
  <si>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</si>
  <si>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</si>
  <si>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</si>
  <si>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</si>
  <si>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</si>
  <si>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</si>
  <si>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</si>
  <si>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</si>
  <si>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</si>
  <si>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</si>
  <si>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</si>
  <si>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</si>
  <si>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</si>
  <si>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</si>
  <si>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</si>
  <si>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</si>
  <si>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</si>
  <si>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</si>
  <si>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</si>
  <si>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</si>
  <si>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</si>
  <si>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</si>
  <si>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</si>
  <si>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</si>
  <si>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</si>
  <si>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</si>
  <si>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</si>
  <si>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</si>
  <si>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</si>
  <si>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</si>
  <si>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</si>
  <si>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</si>
  <si>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</si>
  <si>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</si>
  <si>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</si>
  <si>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</si>
  <si>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</si>
  <si>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</si>
  <si>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</si>
  <si>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</si>
  <si>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</si>
  <si>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</si>
  <si>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</si>
  <si>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</si>
  <si>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</si>
  <si>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</si>
  <si>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</si>
  <si>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</si>
  <si>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</si>
  <si>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</si>
  <si>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</si>
  <si>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</si>
  <si>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</si>
  <si>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</si>
  <si>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</si>
  <si>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</si>
  <si>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</si>
  <si>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</si>
  <si>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</si>
  <si>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</si>
  <si>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</si>
  <si>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</si>
  <si>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</si>
  <si>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</si>
  <si>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</si>
  <si>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</si>
  <si>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</si>
  <si>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</si>
  <si>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</si>
  <si>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</si>
  <si>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</si>
  <si>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</si>
  <si>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</si>
  <si>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</si>
  <si>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</si>
  <si>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</si>
  <si>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</si>
  <si>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</si>
  <si>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</si>
  <si>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</si>
  <si>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</si>
  <si>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</si>
  <si>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</si>
  <si>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</si>
  <si>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</si>
  <si>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</si>
  <si>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</si>
  <si>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</si>
  <si>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</si>
  <si>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</si>
  <si>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</si>
  <si>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</si>
  <si>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</si>
  <si>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</si>
  <si>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</si>
  <si>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</si>
  <si>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</si>
  <si>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</si>
  <si>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</si>
  <si>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</si>
  <si>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</si>
  <si>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</si>
  <si>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</si>
  <si>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</si>
  <si>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</si>
  <si>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</si>
  <si>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</si>
  <si>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</si>
  <si>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</si>
  <si>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</si>
  <si>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</si>
  <si>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</si>
  <si>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</si>
  <si>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</si>
  <si>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</si>
  <si>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</si>
  <si>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</si>
  <si>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</si>
  <si>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</si>
  <si>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</si>
  <si>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</si>
  <si>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</si>
  <si>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</si>
  <si>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</si>
  <si>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</si>
  <si>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</si>
  <si>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</si>
  <si>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</si>
  <si>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</si>
  <si>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</si>
  <si>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</si>
  <si>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</si>
  <si>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</si>
  <si>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</si>
  <si>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</si>
  <si>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</si>
  <si>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</si>
  <si>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</si>
  <si>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</si>
  <si>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</si>
  <si>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</si>
  <si>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</si>
  <si>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</si>
  <si>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</si>
  <si>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</si>
  <si>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</si>
  <si>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</si>
  <si>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</si>
  <si>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</si>
  <si>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</si>
  <si>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</si>
  <si>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</si>
  <si>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</si>
  <si>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</si>
  <si>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</si>
  <si>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</si>
  <si>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</si>
  <si>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</si>
  <si>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</si>
  <si>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</si>
  <si>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</si>
  <si>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</si>
  <si>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</si>
  <si>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</si>
  <si>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</si>
  <si>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</si>
  <si>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</si>
  <si>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</si>
  <si>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</si>
  <si>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</si>
  <si>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</si>
  <si>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</si>
  <si>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</si>
  <si>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</si>
  <si>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</si>
  <si>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</si>
  <si>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</si>
  <si>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</si>
  <si>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</si>
  <si>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</si>
  <si>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</si>
  <si>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</si>
  <si>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</si>
  <si>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</si>
  <si>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</si>
  <si>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</si>
  <si>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</si>
  <si>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</si>
  <si>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</si>
  <si>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</si>
  <si>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</si>
  <si>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</si>
  <si>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</si>
  <si>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</si>
  <si>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</si>
  <si>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</si>
  <si>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</si>
  <si>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</si>
  <si>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</si>
  <si>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</si>
  <si>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</si>
  <si>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</si>
  <si>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</si>
  <si>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</si>
  <si>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</si>
  <si>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</si>
  <si>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</si>
  <si>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</si>
  <si>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</si>
  <si>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</si>
  <si>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</si>
  <si>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</si>
  <si>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</si>
  <si>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</si>
  <si>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</si>
  <si>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</si>
  <si>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</si>
  <si>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</si>
  <si>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</si>
  <si>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</si>
  <si>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</si>
  <si>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</si>
  <si>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</si>
  <si>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</si>
  <si>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</si>
  <si>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</si>
  <si>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</si>
  <si>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</si>
  <si>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</si>
  <si>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</si>
  <si>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</si>
  <si>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</si>
  <si>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</si>
  <si>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</si>
  <si>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</si>
  <si>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</si>
  <si>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</si>
  <si>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</si>
  <si>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</si>
  <si>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</si>
  <si>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</si>
  <si>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</si>
  <si>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</si>
  <si>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</si>
  <si>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</si>
  <si>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</si>
  <si>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</si>
  <si>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</si>
  <si>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</si>
  <si>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</si>
  <si>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</si>
  <si>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</si>
  <si>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</si>
  <si>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</si>
  <si>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</si>
  <si>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</si>
  <si>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</si>
  <si>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</si>
  <si>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</si>
  <si>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</si>
  <si>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</si>
  <si>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</si>
  <si>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</si>
  <si>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</si>
  <si>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</si>
  <si>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</si>
  <si>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</si>
  <si>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</si>
  <si>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</si>
  <si>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</si>
  <si>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</si>
  <si>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</si>
  <si>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</si>
  <si>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</si>
  <si>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</si>
  <si>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</si>
  <si>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</si>
  <si>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</si>
  <si>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</si>
  <si>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</si>
  <si>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</si>
  <si>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</si>
  <si>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</si>
  <si>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</si>
  <si>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</si>
  <si>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</si>
  <si>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</si>
  <si>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</si>
  <si>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</si>
  <si>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</si>
  <si>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</si>
  <si>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</si>
  <si>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</si>
  <si>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</si>
  <si>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</si>
  <si>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</si>
  <si>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</si>
  <si>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</si>
  <si>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</si>
  <si>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</si>
  <si>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</si>
  <si>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</si>
  <si>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</si>
  <si>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</si>
  <si>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</si>
  <si>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</si>
  <si>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</si>
  <si>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</si>
  <si>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</si>
  <si>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</si>
  <si>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</si>
  <si>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</si>
  <si>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</si>
  <si>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</si>
  <si>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</si>
  <si>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</si>
  <si>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</si>
  <si>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</si>
  <si>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</si>
  <si>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</si>
  <si>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</si>
  <si>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</si>
  <si>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</si>
  <si>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</si>
  <si>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</si>
  <si>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</si>
  <si>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</si>
  <si>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</si>
  <si>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</si>
  <si>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</si>
  <si>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</si>
  <si>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</si>
  <si>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</si>
  <si>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</si>
  <si>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</si>
  <si>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</si>
  <si>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</si>
  <si>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</si>
  <si>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</si>
  <si>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</si>
  <si>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</si>
  <si>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</si>
  <si>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</si>
  <si>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</si>
  <si>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</si>
  <si>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</si>
  <si>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</si>
  <si>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</si>
  <si>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</si>
  <si>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</si>
  <si>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</si>
  <si>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</si>
  <si>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</si>
  <si>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</si>
  <si>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</si>
  <si>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</si>
  <si>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</si>
  <si>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</si>
  <si>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</si>
  <si>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</si>
  <si>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</si>
  <si>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</si>
  <si>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</si>
  <si>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</si>
  <si>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</si>
  <si>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</si>
  <si>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</si>
  <si>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</si>
  <si>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</si>
  <si>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</si>
  <si>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</si>
  <si>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</si>
  <si>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</si>
  <si>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</si>
  <si>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</si>
  <si>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</si>
  <si>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</si>
  <si>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</si>
  <si>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</si>
  <si>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</si>
  <si>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</si>
  <si>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</si>
  <si>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</si>
  <si>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</si>
  <si>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</si>
  <si>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</si>
  <si>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</si>
  <si>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</si>
  <si>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</si>
  <si>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</si>
  <si>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</si>
  <si>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</si>
  <si>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</si>
  <si>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</si>
  <si>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</si>
  <si>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</si>
  <si>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</si>
  <si>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</si>
  <si>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</si>
  <si>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</si>
  <si>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</si>
  <si>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</si>
  <si>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</si>
  <si>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</si>
  <si>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</si>
  <si>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</si>
  <si>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</si>
  <si>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</si>
  <si>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</si>
  <si>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</si>
  <si>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</si>
  <si>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</si>
  <si>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</si>
  <si>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</si>
  <si>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</si>
  <si>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</si>
  <si>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</si>
  <si>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</si>
  <si>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</si>
  <si>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</si>
  <si>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</si>
  <si>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</si>
  <si>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</si>
  <si>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</si>
  <si>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</si>
  <si>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</si>
  <si>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</si>
  <si>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</si>
  <si>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</si>
  <si>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</si>
  <si>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</si>
  <si>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</si>
  <si>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</si>
  <si>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</si>
  <si>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</si>
  <si>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</si>
  <si>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</si>
  <si>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</si>
  <si>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</si>
  <si>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</si>
  <si>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</si>
  <si>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</si>
  <si>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</si>
  <si>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</si>
  <si>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</si>
  <si>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</si>
  <si>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</si>
  <si>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</si>
  <si>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</si>
  <si>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</si>
  <si>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</si>
  <si>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</si>
  <si>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</si>
  <si>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</si>
  <si>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</si>
  <si>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</si>
  <si>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</si>
  <si>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</si>
  <si>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</si>
  <si>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</si>
  <si>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</si>
  <si>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</si>
  <si>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</si>
  <si>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</si>
  <si>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</si>
  <si>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</si>
  <si>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</si>
  <si>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</si>
  <si>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</si>
  <si>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</si>
  <si>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</si>
  <si>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</si>
  <si>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</si>
  <si>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</si>
  <si>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</si>
  <si>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</si>
  <si>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</si>
  <si>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</si>
  <si>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</si>
  <si>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</si>
  <si>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</si>
  <si>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</si>
  <si>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</si>
  <si>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</si>
  <si>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</si>
  <si>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</si>
  <si>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</si>
  <si>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</si>
  <si>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</si>
  <si>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</si>
  <si>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</si>
  <si>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</si>
  <si>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</si>
  <si>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</si>
  <si>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</si>
  <si>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</si>
  <si>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</si>
  <si>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</si>
  <si>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</si>
  <si>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</si>
  <si>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</si>
  <si>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</si>
  <si>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</si>
  <si>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</si>
  <si>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</si>
  <si>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</si>
  <si>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</si>
  <si>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</si>
  <si>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</si>
  <si>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</si>
  <si>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</si>
  <si>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</si>
  <si>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</si>
  <si>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</si>
  <si>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</si>
  <si>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</si>
  <si>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</si>
  <si>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</si>
  <si>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</si>
  <si>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</si>
  <si>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</si>
  <si>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</si>
  <si>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</si>
  <si>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</si>
  <si>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</si>
  <si>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</si>
  <si>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</si>
  <si>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</si>
  <si>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</si>
  <si>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</si>
  <si>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</si>
  <si>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</si>
  <si>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</si>
  <si>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</si>
  <si>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</si>
  <si>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</si>
  <si>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</si>
  <si>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</si>
  <si>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</si>
  <si>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</si>
  <si>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</si>
  <si>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</si>
  <si>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</si>
  <si>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</si>
  <si>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</si>
  <si>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</si>
  <si>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</si>
  <si>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</si>
  <si>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</si>
  <si>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</si>
  <si>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</si>
  <si>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</si>
  <si>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</si>
  <si>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</si>
  <si>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</si>
  <si>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</si>
  <si>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</si>
  <si>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</si>
  <si>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</si>
  <si>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</si>
  <si>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</si>
  <si>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</si>
  <si>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</si>
  <si>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</si>
  <si>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</si>
  <si>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</si>
  <si>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</si>
  <si>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</si>
  <si>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</si>
  <si>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</si>
  <si>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</si>
  <si>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</si>
  <si>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</si>
  <si>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</si>
  <si>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</si>
  <si>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</si>
  <si>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</si>
  <si>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</si>
  <si>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</si>
  <si>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</si>
  <si>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</si>
  <si>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</si>
  <si>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</si>
  <si>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</si>
  <si>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</si>
  <si>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</si>
  <si>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</si>
  <si>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</si>
  <si>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</si>
  <si>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</si>
  <si>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</si>
  <si>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</si>
  <si>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</si>
  <si>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</si>
  <si>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</si>
  <si>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</si>
  <si>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</si>
  <si>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</si>
  <si>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</si>
  <si>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</si>
  <si>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</si>
  <si>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</si>
  <si>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</si>
  <si>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</si>
  <si>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</si>
  <si>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</si>
  <si>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</si>
  <si>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</si>
  <si>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</si>
  <si>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</si>
  <si>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</si>
  <si>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</si>
  <si>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</si>
  <si>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</si>
  <si>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</si>
  <si>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</si>
  <si>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</si>
  <si>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</si>
  <si>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</si>
  <si>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</si>
  <si>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</si>
  <si>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</si>
  <si>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</si>
  <si>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</si>
  <si>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</si>
  <si>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</si>
  <si>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</si>
  <si>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</si>
  <si>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</si>
  <si>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</si>
  <si>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</si>
  <si>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</si>
  <si>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</si>
  <si>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</si>
  <si>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</si>
  <si>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</si>
  <si>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</si>
  <si>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</si>
  <si>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</si>
  <si>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</si>
  <si>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</si>
  <si>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</si>
  <si>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</si>
  <si>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</si>
  <si>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</si>
  <si>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</si>
  <si>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</si>
  <si>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</si>
  <si>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</si>
  <si>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</si>
  <si>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</si>
  <si>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</si>
  <si>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</si>
  <si>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</si>
  <si>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</si>
  <si>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</si>
  <si>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</si>
  <si>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</si>
  <si>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</si>
  <si>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</si>
  <si>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</si>
  <si>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</si>
  <si>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</si>
  <si>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</si>
  <si>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</si>
  <si>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</si>
  <si>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</si>
  <si>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</si>
  <si>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</si>
  <si>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</si>
  <si>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</si>
  <si>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</si>
  <si>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</si>
  <si>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</si>
  <si>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</si>
  <si>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</si>
  <si>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</si>
  <si>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</si>
  <si>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</si>
  <si>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</si>
  <si>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</si>
  <si>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</si>
  <si>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</si>
  <si>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</si>
  <si>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</si>
  <si>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</si>
  <si>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</si>
  <si>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</si>
  <si>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</si>
  <si>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</si>
  <si>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</si>
  <si>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</si>
  <si>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</si>
  <si>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</si>
  <si>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</si>
  <si>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</si>
  <si>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</si>
  <si>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</si>
  <si>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</si>
  <si>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</si>
  <si>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</si>
  <si>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</si>
  <si>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</si>
  <si>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</si>
  <si>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</si>
  <si>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</si>
  <si>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</si>
  <si>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</si>
  <si>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</si>
  <si>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</si>
  <si>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</si>
  <si>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</si>
  <si>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</si>
  <si>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</si>
  <si>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</si>
  <si>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</si>
  <si>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</si>
  <si>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</si>
  <si>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</si>
  <si>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</si>
  <si>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</si>
  <si>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</si>
  <si>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</si>
  <si>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</si>
  <si>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</si>
  <si>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</si>
  <si>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</si>
  <si>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</si>
  <si>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</si>
  <si>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</si>
  <si>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</si>
  <si>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</si>
  <si>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</si>
  <si>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</si>
  <si>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</si>
  <si>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</si>
  <si>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</si>
  <si>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</si>
  <si>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</si>
  <si>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</si>
  <si>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</si>
  <si>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</si>
  <si>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</si>
  <si>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</si>
  <si>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</si>
  <si>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</si>
  <si>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</si>
  <si>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</si>
  <si>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</si>
  <si>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</si>
  <si>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</si>
  <si>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</si>
  <si>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</si>
  <si>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</si>
  <si>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</si>
  <si>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</si>
  <si>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</si>
  <si>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</si>
  <si>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</si>
  <si>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</si>
  <si>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</si>
  <si>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</si>
  <si>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</si>
  <si>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</si>
  <si>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</si>
  <si>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</si>
  <si>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</si>
  <si>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</si>
  <si>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</si>
  <si>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</si>
  <si>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</si>
  <si>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</si>
  <si>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</si>
  <si>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</si>
  <si>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</si>
  <si>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</si>
  <si>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</si>
  <si>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</si>
  <si>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</si>
  <si>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</si>
  <si>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</si>
  <si>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</si>
  <si>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</si>
  <si>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</si>
  <si>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</si>
  <si>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</si>
  <si>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</si>
  <si>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</si>
  <si>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</si>
  <si>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</si>
  <si>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</si>
  <si>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</si>
  <si>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</si>
  <si>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</si>
  <si>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</si>
  <si>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</si>
  <si>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</si>
  <si>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</si>
  <si>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</si>
  <si>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</si>
  <si>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</si>
  <si>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</si>
  <si>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</si>
  <si>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</si>
  <si>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</si>
  <si>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</si>
  <si>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</si>
  <si>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</si>
  <si>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</si>
  <si>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</si>
  <si>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</si>
  <si>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</si>
  <si>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</si>
  <si>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</si>
  <si>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</si>
  <si>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</si>
  <si>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</si>
  <si>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</si>
  <si>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</si>
  <si>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</si>
  <si>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</si>
  <si>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</si>
  <si>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</si>
  <si>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</si>
  <si>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</si>
  <si>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</si>
  <si>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</si>
  <si>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</si>
  <si>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</si>
  <si>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</si>
  <si>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</si>
  <si>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</si>
  <si>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</si>
  <si>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</si>
  <si>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</si>
  <si>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</si>
  <si>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</si>
  <si>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</si>
  <si>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</si>
  <si>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</si>
  <si>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</si>
  <si>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</si>
  <si>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</si>
  <si>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</si>
  <si>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</si>
  <si>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</si>
  <si>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</si>
  <si>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</si>
  <si>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</si>
  <si>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</si>
  <si>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</si>
  <si>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</si>
  <si>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</si>
  <si>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</si>
  <si>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</si>
  <si>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</si>
  <si>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</si>
  <si>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</si>
  <si>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</si>
  <si>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</si>
  <si>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</si>
  <si>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</si>
  <si>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</si>
  <si>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</si>
  <si>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</si>
  <si>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</si>
  <si>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</si>
  <si>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</si>
  <si>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</si>
  <si>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</si>
  <si>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</si>
  <si>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</si>
  <si>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</si>
  <si>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</si>
  <si>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</si>
  <si>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</si>
  <si>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</si>
  <si>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</si>
  <si>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</si>
  <si>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</si>
  <si>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</si>
  <si>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</si>
  <si>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</si>
  <si>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</si>
  <si>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</si>
  <si>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</si>
  <si>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</si>
  <si>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</si>
  <si>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</si>
  <si>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</si>
  <si>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</si>
  <si>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</si>
  <si>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</si>
  <si>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</si>
  <si>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</si>
  <si>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</si>
  <si>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</si>
  <si>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</si>
  <si>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</si>
  <si>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</si>
  <si>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</si>
  <si>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</si>
  <si>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</si>
  <si>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</si>
  <si>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</si>
  <si>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</si>
  <si>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</si>
  <si>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</si>
  <si>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</si>
  <si>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</si>
  <si>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</si>
  <si>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</si>
  <si>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</si>
  <si>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</si>
  <si>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</si>
  <si>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</si>
  <si>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</si>
  <si>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</si>
  <si>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</si>
  <si>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</si>
  <si>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</si>
  <si>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</si>
  <si>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</si>
  <si>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</si>
  <si>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</si>
  <si>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</si>
  <si>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</si>
  <si>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</si>
  <si>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</si>
  <si>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</si>
  <si>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</si>
  <si>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</si>
  <si>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</si>
  <si>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</si>
  <si>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</si>
  <si>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</si>
  <si>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</si>
  <si>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</si>
  <si>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</si>
  <si>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</si>
  <si>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</si>
  <si>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</si>
  <si>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</si>
  <si>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</si>
  <si>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</si>
  <si>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</si>
  <si>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</si>
  <si>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</si>
  <si>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</si>
  <si>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</si>
  <si>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</si>
  <si>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</si>
  <si>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</si>
  <si>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</si>
  <si>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</si>
  <si>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</si>
  <si>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</si>
  <si>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</si>
  <si>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</si>
  <si>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</si>
  <si>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</si>
  <si>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</si>
  <si>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</si>
  <si>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</si>
  <si>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</si>
  <si>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</si>
  <si>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</si>
  <si>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</si>
  <si>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</si>
  <si>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</si>
  <si>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</si>
  <si>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</si>
  <si>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</si>
  <si>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</si>
  <si>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</si>
  <si>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</si>
  <si>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</si>
  <si>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</si>
  <si>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</si>
  <si>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</si>
  <si>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</si>
  <si>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</si>
  <si>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</si>
  <si>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</si>
  <si>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</si>
  <si>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</si>
  <si>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</si>
  <si>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</si>
  <si>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</si>
  <si>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</si>
  <si>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</si>
  <si>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</si>
  <si>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</si>
  <si>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</si>
  <si>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</si>
  <si>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</si>
  <si>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</si>
  <si>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</si>
  <si>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</si>
  <si>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</si>
  <si>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</si>
  <si>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</si>
  <si>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</si>
  <si>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</si>
  <si>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</si>
  <si>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</si>
  <si>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</si>
  <si>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</si>
  <si>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</si>
  <si>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</si>
  <si>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</si>
  <si>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</si>
  <si>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</si>
  <si>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</si>
  <si>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</si>
  <si>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</si>
  <si>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</si>
  <si>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</si>
  <si>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</si>
  <si>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</si>
  <si>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</si>
  <si>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</si>
  <si>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</si>
  <si>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</si>
  <si>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</si>
  <si>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</si>
  <si>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</si>
  <si>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</si>
  <si>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</si>
  <si>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</si>
  <si>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</si>
  <si>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</si>
  <si>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</si>
  <si>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</si>
  <si>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</si>
  <si>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</si>
  <si>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</si>
  <si>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</si>
  <si>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</si>
  <si>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</si>
  <si>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</si>
  <si>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</si>
  <si>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</si>
  <si>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</si>
  <si>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</si>
  <si>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</si>
  <si>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</si>
  <si>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</si>
  <si>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</si>
  <si>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</si>
  <si>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</si>
  <si>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</si>
  <si>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</si>
  <si>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</si>
  <si>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</si>
  <si>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</si>
  <si>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</si>
  <si>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</si>
  <si>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</si>
  <si>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</si>
  <si>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</si>
  <si>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</si>
  <si>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</si>
  <si>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</si>
  <si>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</si>
  <si>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</si>
  <si>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</si>
  <si>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</si>
  <si>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</si>
  <si>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</si>
  <si>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</si>
  <si>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</si>
  <si>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</si>
  <si>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</si>
  <si>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</si>
  <si>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</si>
  <si>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</si>
  <si>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</si>
  <si>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</si>
  <si>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</si>
  <si>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</si>
  <si>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</si>
  <si>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</si>
  <si>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</si>
  <si>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</si>
  <si>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</si>
  <si>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</si>
  <si>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</si>
  <si>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</si>
  <si>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</si>
  <si>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</si>
  <si>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</si>
  <si>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</si>
  <si>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</si>
  <si>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</si>
  <si>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</si>
  <si>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</si>
  <si>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</si>
  <si>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</si>
  <si>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</si>
  <si>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</si>
  <si>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</si>
  <si>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</si>
  <si>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</si>
  <si>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</si>
  <si>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</si>
  <si>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</si>
  <si>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</si>
  <si>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</si>
  <si>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</si>
  <si>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</si>
  <si>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</si>
  <si>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</si>
  <si>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</si>
  <si>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</si>
  <si>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</si>
  <si>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</si>
  <si>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</si>
  <si>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</si>
  <si>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</si>
  <si>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</si>
  <si>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</si>
  <si>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</si>
  <si>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</si>
  <si>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</si>
  <si>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</si>
  <si>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</si>
  <si>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</si>
  <si>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</si>
  <si>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</si>
  <si>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</si>
  <si>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</si>
  <si>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</si>
  <si>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</si>
  <si>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</si>
  <si>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</si>
  <si>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</si>
  <si>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</si>
  <si>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</si>
  <si>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</si>
  <si>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</si>
  <si>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</si>
  <si>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</si>
  <si>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</si>
  <si>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</si>
  <si>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</si>
  <si>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</si>
  <si>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</si>
  <si>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</si>
  <si>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</si>
  <si>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</si>
  <si>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</si>
  <si>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</si>
  <si>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</si>
  <si>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</si>
  <si>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</si>
  <si>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</si>
  <si>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</si>
  <si>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</si>
  <si>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</si>
  <si>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</si>
  <si>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</si>
  <si>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</si>
  <si>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</si>
  <si>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</si>
  <si>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</si>
  <si>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</si>
  <si>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</si>
  <si>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</si>
  <si>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</si>
  <si>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</si>
  <si>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</si>
  <si>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</si>
  <si>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</si>
  <si>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</si>
  <si>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</si>
  <si>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</si>
  <si>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</si>
  <si>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</si>
  <si>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</si>
  <si>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</si>
  <si>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</si>
  <si>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</si>
  <si>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</si>
  <si>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</si>
  <si>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</si>
  <si>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</si>
  <si>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</si>
  <si>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</si>
  <si>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</si>
  <si>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</si>
  <si>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</si>
  <si>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</si>
  <si>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</si>
  <si>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</si>
  <si>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</si>
  <si>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</si>
  <si>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</si>
  <si>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</si>
  <si>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</si>
  <si>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</si>
  <si>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</si>
  <si>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</si>
  <si>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</si>
  <si>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</si>
  <si>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</si>
  <si>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</si>
  <si>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</si>
  <si>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</si>
  <si>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</si>
  <si>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</si>
  <si>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</si>
  <si>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</si>
  <si>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</si>
  <si>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</si>
  <si>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</si>
  <si>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</si>
  <si>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</si>
  <si>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</si>
  <si>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</si>
  <si>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</si>
  <si>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</si>
  <si>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</si>
  <si>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</si>
  <si>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</si>
  <si>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</si>
  <si>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</si>
  <si>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</si>
  <si>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</si>
  <si>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</si>
  <si>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</si>
  <si>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</si>
  <si>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</si>
  <si>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</si>
  <si>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</si>
  <si>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</si>
  <si>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</si>
  <si>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</si>
  <si>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</si>
  <si>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</si>
  <si>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</si>
  <si>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</si>
  <si>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</si>
  <si>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</si>
  <si>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</si>
  <si>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</si>
  <si>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</si>
  <si>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</si>
  <si>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</si>
  <si>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</si>
  <si>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</si>
  <si>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</si>
  <si>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</si>
  <si>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</si>
  <si>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</si>
  <si>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</si>
  <si>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</si>
  <si>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</si>
  <si>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</si>
  <si>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</si>
  <si>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</si>
  <si>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</si>
  <si>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</si>
  <si>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</si>
  <si>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</si>
  <si>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</si>
  <si>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</si>
  <si>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</si>
  <si>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</si>
  <si>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</si>
  <si>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</si>
  <si>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</si>
  <si>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</si>
  <si>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</si>
  <si>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</si>
  <si>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</si>
  <si>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</si>
  <si>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</si>
  <si>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</si>
  <si>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</si>
  <si>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</si>
  <si>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</si>
  <si>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</si>
  <si>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</si>
  <si>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</si>
  <si>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</si>
  <si>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</si>
  <si>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</si>
  <si>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</si>
  <si>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</si>
  <si>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</si>
  <si>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</si>
  <si>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</si>
  <si>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</si>
  <si>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</si>
  <si>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</si>
  <si>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</si>
  <si>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</si>
  <si>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</si>
  <si>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</si>
  <si>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</si>
  <si>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</si>
  <si>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</si>
  <si>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</si>
  <si>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</si>
  <si>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</si>
  <si>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</si>
  <si>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</si>
  <si>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</si>
  <si>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</si>
  <si>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</si>
  <si>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</si>
  <si>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</si>
  <si>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</si>
  <si>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</si>
  <si>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</si>
  <si>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</si>
  <si>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</si>
  <si>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</si>
  <si>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</si>
  <si>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</si>
  <si>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</si>
  <si>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</si>
  <si>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</si>
  <si>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</si>
  <si>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</si>
  <si>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</si>
  <si>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</si>
  <si>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</si>
  <si>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</si>
  <si>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</si>
  <si>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</si>
  <si>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</si>
  <si>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</si>
  <si>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</si>
  <si>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</si>
  <si>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</si>
  <si>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</si>
  <si>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</si>
  <si>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</si>
  <si>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</si>
  <si>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</si>
  <si>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</si>
  <si>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</si>
  <si>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</si>
  <si>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</si>
  <si>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</si>
  <si>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</si>
  <si>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</si>
  <si>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</si>
  <si>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</si>
  <si>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</si>
  <si>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</si>
  <si>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</si>
  <si>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</si>
  <si>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</si>
  <si>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</si>
  <si>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</si>
  <si>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</si>
  <si>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</si>
  <si>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</si>
  <si>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</si>
  <si>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</si>
  <si>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</si>
  <si>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</si>
  <si>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</si>
  <si>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</si>
  <si>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</si>
  <si>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</si>
  <si>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</si>
  <si>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</si>
  <si>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</si>
  <si>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</si>
  <si>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</si>
  <si>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</si>
  <si>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</si>
  <si>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</si>
  <si>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</si>
  <si>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</si>
  <si>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</si>
  <si>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</si>
  <si>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</si>
  <si>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</si>
  <si>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</si>
  <si>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</si>
  <si>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</si>
  <si>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</si>
  <si>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</si>
  <si>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</si>
  <si>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</si>
  <si>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</si>
  <si>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</si>
  <si>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</si>
  <si>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</si>
  <si>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</si>
  <si>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</si>
  <si>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</si>
  <si>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</si>
  <si>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</si>
  <si>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</si>
  <si>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</si>
  <si>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</si>
  <si>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</si>
  <si>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</si>
  <si>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</si>
  <si>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</si>
  <si>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</si>
  <si>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</si>
  <si>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</si>
  <si>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</si>
  <si>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</si>
  <si>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</si>
  <si>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</si>
  <si>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</si>
  <si>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</si>
  <si>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</si>
  <si>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</si>
  <si>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</si>
  <si>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</si>
  <si>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</si>
  <si>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</si>
  <si>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</si>
  <si>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</si>
  <si>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</si>
  <si>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</si>
  <si>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</si>
  <si>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</si>
  <si>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</si>
  <si>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</si>
  <si>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</si>
  <si>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</si>
  <si>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</si>
  <si>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</si>
  <si>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</si>
  <si>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</si>
  <si>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</si>
  <si>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</si>
  <si>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</si>
  <si>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</si>
  <si>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</si>
  <si>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</si>
  <si>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</si>
  <si>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</si>
  <si>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</si>
  <si>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</si>
  <si>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</si>
  <si>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</si>
  <si>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</si>
  <si>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</si>
  <si>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</si>
  <si>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</si>
  <si>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</si>
  <si>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</si>
  <si>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</si>
  <si>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</si>
  <si>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</si>
  <si>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</si>
  <si>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</si>
  <si>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</si>
  <si>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</si>
  <si>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</si>
  <si>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</si>
  <si>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</si>
  <si>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</si>
  <si>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</si>
  <si>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</si>
  <si>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</si>
  <si>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</si>
  <si>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</si>
  <si>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</si>
  <si>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</si>
  <si>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</si>
  <si>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</si>
  <si>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</si>
  <si>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</si>
  <si>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</si>
  <si>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</si>
  <si>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</si>
  <si>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</si>
  <si>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</si>
  <si>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</si>
  <si>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</si>
  <si>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</si>
  <si>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</si>
  <si>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</si>
  <si>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</si>
  <si>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</si>
  <si>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</si>
  <si>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</si>
  <si>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</si>
  <si>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</si>
  <si>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</si>
  <si>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</si>
  <si>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</si>
  <si>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</si>
  <si>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</si>
  <si>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</si>
  <si>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</si>
  <si>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</si>
  <si>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</si>
  <si>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</si>
  <si>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</si>
  <si>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</si>
  <si>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</si>
  <si>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</si>
  <si>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</si>
  <si>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</si>
  <si>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</si>
  <si>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</si>
  <si>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</si>
  <si>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</si>
  <si>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</si>
  <si>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</si>
  <si>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</si>
  <si>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</si>
  <si>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</si>
  <si>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</si>
  <si>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</si>
  <si>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</si>
  <si>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</si>
  <si>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</si>
  <si>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</si>
  <si>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</si>
  <si>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</si>
  <si>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</si>
  <si>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</si>
  <si>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</si>
  <si>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</si>
  <si>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</si>
  <si>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</si>
  <si>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</si>
  <si>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</si>
  <si>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</si>
  <si>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</si>
  <si>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</si>
  <si>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</si>
  <si>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</si>
  <si>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</si>
  <si>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</si>
  <si>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</si>
  <si>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</si>
  <si>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</si>
  <si>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</si>
  <si>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</si>
  <si>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</si>
  <si>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</si>
  <si>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</si>
  <si>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</si>
  <si>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</si>
  <si>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</si>
  <si>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</si>
  <si>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</si>
  <si>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</si>
  <si>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</si>
  <si>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</si>
  <si>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</si>
  <si>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</si>
  <si>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</si>
  <si>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</si>
  <si>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</si>
  <si>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</si>
  <si>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</si>
  <si>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</si>
  <si>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</si>
  <si>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</si>
  <si>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</si>
  <si>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</si>
  <si>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</si>
  <si>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</si>
  <si>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</si>
  <si>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</si>
  <si>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</si>
  <si>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</si>
  <si>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</si>
  <si>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</si>
  <si>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</si>
  <si>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</si>
  <si>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</si>
  <si>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</si>
  <si>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</si>
  <si>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</si>
  <si>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</si>
  <si>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</si>
  <si>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</si>
  <si>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</si>
  <si>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</si>
  <si>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</si>
  <si>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</si>
  <si>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</si>
  <si>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</si>
  <si>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</si>
  <si>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</si>
  <si>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</si>
  <si>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</si>
  <si>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</si>
  <si>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</si>
  <si>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</si>
  <si>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</si>
  <si>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</si>
  <si>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</si>
  <si>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</si>
  <si>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</si>
  <si>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</si>
  <si>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</si>
  <si>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</si>
  <si>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</si>
  <si>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</si>
  <si>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</si>
  <si>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</si>
  <si>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</si>
  <si>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</si>
  <si>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</si>
  <si>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</si>
  <si>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</si>
  <si>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</si>
  <si>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</si>
  <si>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</si>
  <si>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</si>
  <si>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</si>
  <si>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</si>
  <si>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</si>
  <si>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</si>
  <si>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</si>
  <si>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</si>
  <si>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</si>
  <si>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</si>
  <si>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</si>
  <si>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</si>
  <si>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</si>
  <si>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</si>
  <si>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</si>
  <si>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</si>
  <si>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</si>
  <si>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</si>
  <si>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</si>
  <si>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</si>
  <si>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</si>
  <si>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</si>
  <si>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</si>
  <si>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</si>
  <si>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</si>
  <si>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</si>
  <si>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</si>
  <si>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</si>
  <si>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</si>
  <si>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</si>
  <si>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</si>
  <si>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</si>
  <si>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</si>
  <si>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</si>
  <si>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</si>
  <si>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</si>
  <si>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</si>
  <si>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</si>
  <si>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</si>
  <si>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</si>
  <si>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</si>
  <si>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</si>
  <si>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</si>
  <si>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</si>
  <si>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</si>
  <si>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</si>
  <si>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</si>
  <si>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</si>
  <si>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</si>
  <si>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</si>
  <si>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</si>
  <si>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</si>
  <si>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</si>
  <si>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</si>
  <si>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</si>
  <si>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</si>
  <si>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</si>
  <si>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</si>
  <si>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</si>
  <si>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</si>
  <si>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</si>
  <si>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</si>
  <si>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</si>
  <si>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</si>
  <si>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</si>
  <si>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</si>
  <si>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</si>
  <si>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</si>
  <si>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</si>
  <si>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</si>
  <si>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</si>
  <si>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</si>
  <si>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</si>
  <si>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</si>
  <si>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</si>
  <si>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</si>
  <si>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</si>
  <si>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</si>
  <si>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</si>
  <si>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</si>
  <si>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</si>
  <si>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</si>
  <si>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</si>
  <si>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</si>
  <si>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</si>
  <si>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</si>
  <si>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</si>
  <si>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</si>
  <si>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</si>
  <si>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</si>
  <si>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</si>
  <si>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</si>
  <si>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</si>
  <si>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</si>
  <si>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</si>
  <si>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</si>
  <si>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</si>
  <si>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</si>
  <si>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</si>
  <si>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</si>
  <si>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</si>
  <si>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</si>
  <si>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</si>
  <si>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</si>
  <si>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</si>
  <si>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</si>
  <si>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</si>
  <si>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</si>
  <si>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</si>
  <si>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</si>
  <si>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</si>
  <si>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</si>
  <si>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</si>
  <si>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</si>
  <si>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</si>
  <si>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</si>
  <si>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</si>
  <si>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</si>
  <si>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</si>
  <si>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</si>
  <si>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</si>
  <si>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</si>
  <si>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</si>
  <si>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</si>
  <si>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</si>
  <si>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</si>
  <si>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</si>
  <si>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</si>
  <si>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</si>
  <si>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</si>
  <si>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</si>
  <si>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</si>
  <si>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</si>
  <si>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</si>
  <si>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</si>
  <si>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</si>
  <si>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</si>
  <si>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</si>
  <si>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</si>
  <si>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</si>
  <si>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</si>
  <si>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</si>
  <si>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</si>
  <si>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</si>
  <si>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</si>
  <si>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</si>
  <si>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</si>
  <si>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</si>
  <si>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</si>
  <si>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</si>
  <si>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</si>
  <si>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</si>
  <si>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</si>
  <si>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</si>
  <si>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</si>
  <si>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</si>
  <si>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</si>
  <si>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</si>
  <si>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</si>
  <si>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</si>
  <si>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</si>
  <si>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</si>
  <si>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</si>
  <si>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</si>
  <si>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</si>
  <si>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</si>
  <si>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</si>
  <si>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</si>
  <si>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</si>
  <si>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</si>
  <si>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</si>
  <si>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</si>
  <si>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</si>
  <si>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</si>
  <si>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</si>
  <si>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</si>
  <si>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</si>
  <si>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</si>
  <si>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</si>
  <si>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</si>
  <si>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</si>
  <si>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</si>
  <si>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</si>
  <si>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</si>
  <si>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</si>
  <si>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</si>
  <si>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</si>
  <si>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</si>
  <si>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</si>
  <si>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</si>
  <si>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</si>
  <si>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</si>
  <si>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</si>
  <si>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</si>
  <si>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</si>
  <si>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</si>
  <si>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</si>
  <si>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</si>
  <si>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</si>
  <si>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</si>
  <si>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</si>
  <si>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</si>
  <si>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</si>
  <si>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</si>
  <si>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</si>
  <si>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</si>
  <si>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</si>
  <si>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</si>
  <si>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</si>
  <si>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</si>
  <si>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</si>
  <si>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</si>
  <si>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</si>
  <si>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</si>
  <si>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</si>
  <si>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</si>
  <si>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</si>
  <si>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</si>
  <si>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</si>
  <si>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</si>
  <si>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</si>
  <si>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</si>
  <si>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</si>
  <si>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</si>
  <si>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</si>
  <si>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</si>
  <si>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</si>
  <si>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</si>
  <si>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</si>
  <si>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</si>
  <si>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</si>
  <si>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</si>
  <si>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</si>
  <si>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</si>
  <si>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</si>
  <si>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</si>
  <si>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</si>
  <si>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</si>
  <si>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</si>
  <si>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</si>
  <si>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</si>
  <si>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</si>
  <si>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</si>
  <si>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</si>
  <si>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</si>
  <si>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</si>
  <si>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</si>
  <si>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</si>
  <si>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</si>
  <si>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</si>
  <si>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</si>
  <si>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</si>
  <si>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</si>
  <si>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</si>
  <si>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</si>
  <si>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</si>
  <si>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</si>
  <si>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</si>
  <si>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</si>
  <si>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</si>
  <si>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</si>
  <si>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</si>
  <si>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</si>
  <si>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</si>
  <si>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</si>
  <si>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</si>
  <si>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</si>
  <si>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</si>
  <si>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</si>
  <si>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</si>
  <si>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</si>
  <si>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</si>
  <si>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</si>
  <si>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</si>
  <si>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</si>
  <si>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</si>
  <si>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</si>
  <si>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</si>
  <si>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</si>
  <si>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</si>
  <si>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</si>
  <si>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</si>
  <si>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</si>
  <si>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</si>
  <si>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</si>
  <si>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</si>
  <si>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</si>
  <si>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</si>
  <si>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</si>
  <si>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</si>
  <si>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</si>
  <si>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</si>
  <si>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</si>
  <si>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</si>
  <si>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</si>
  <si>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</si>
  <si>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</si>
  <si>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</si>
  <si>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</si>
  <si>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</si>
  <si>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</si>
  <si>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</si>
  <si>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</si>
  <si>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</si>
  <si>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</si>
  <si>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</si>
  <si>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</si>
  <si>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</si>
  <si>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</si>
  <si>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</si>
  <si>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</si>
  <si>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</si>
  <si>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</si>
  <si>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</si>
  <si>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</si>
  <si>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</si>
  <si>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</si>
  <si>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</si>
  <si>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</si>
  <si>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</si>
  <si>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</si>
  <si>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</si>
  <si>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</si>
  <si>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</si>
  <si>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</si>
  <si>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</si>
  <si>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</si>
  <si>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</si>
  <si>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</si>
  <si>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</si>
  <si>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</si>
  <si>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</si>
  <si>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</si>
  <si>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</si>
  <si>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</si>
  <si>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</si>
  <si>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</si>
  <si>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</si>
  <si>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</si>
  <si>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</si>
  <si>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</si>
  <si>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</si>
  <si>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</si>
  <si>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</si>
  <si>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</si>
  <si>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</si>
  <si>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</si>
  <si>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</si>
  <si>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</si>
  <si>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</si>
  <si>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</si>
  <si>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</si>
  <si>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</si>
  <si>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</si>
  <si>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</si>
  <si>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</si>
  <si>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</si>
  <si>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</si>
  <si>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</si>
  <si>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</si>
  <si>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</si>
  <si>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</si>
  <si>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</si>
  <si>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</si>
  <si>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</si>
  <si>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</si>
  <si>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</si>
  <si>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</si>
  <si>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</si>
  <si>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</si>
  <si>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</si>
  <si>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</si>
  <si>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</si>
  <si>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</si>
  <si>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</si>
  <si>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</si>
  <si>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</si>
  <si>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</si>
  <si>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</si>
  <si>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</si>
  <si>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</si>
  <si>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</si>
  <si>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</si>
  <si>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</si>
  <si>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</si>
  <si>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</si>
  <si>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</si>
  <si>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</si>
  <si>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</si>
  <si>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</si>
  <si>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</si>
  <si>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</si>
  <si>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</si>
  <si>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</si>
  <si>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</si>
  <si>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</si>
  <si>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</si>
  <si>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</si>
  <si>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</si>
  <si>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</si>
  <si>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</si>
  <si>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</si>
  <si>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</si>
  <si>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</si>
  <si>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</si>
  <si>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</si>
  <si>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</si>
  <si>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</si>
  <si>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</si>
  <si>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</si>
  <si>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</si>
  <si>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</si>
  <si>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</si>
  <si>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</si>
  <si>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</si>
  <si>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</si>
  <si>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</si>
  <si>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</si>
  <si>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</si>
  <si>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</si>
  <si>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</si>
  <si>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</si>
  <si>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</si>
  <si>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</si>
  <si>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</si>
  <si>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</si>
  <si>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</si>
  <si>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</si>
  <si>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</si>
  <si>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</si>
  <si>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</si>
  <si>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</si>
  <si>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</si>
  <si>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</si>
  <si>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</si>
  <si>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</si>
  <si>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</si>
  <si>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</si>
  <si>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</si>
  <si>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</si>
  <si>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</si>
  <si>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</si>
  <si>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</si>
  <si>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</si>
  <si>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</si>
  <si>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</si>
  <si>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</si>
  <si>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</si>
  <si>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</si>
  <si>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</si>
  <si>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</si>
  <si>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</si>
  <si>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</si>
  <si>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</si>
  <si>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</si>
  <si>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</si>
  <si>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</si>
  <si>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</si>
  <si>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</si>
  <si>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</si>
  <si>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</si>
  <si>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</si>
  <si>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</si>
  <si>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</si>
  <si>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</si>
  <si>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</si>
  <si>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</si>
  <si>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</si>
  <si>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</si>
  <si>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</si>
  <si>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</si>
  <si>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</si>
  <si>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</si>
  <si>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</si>
  <si>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</si>
  <si>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</si>
  <si>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</si>
  <si>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</si>
  <si>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</si>
  <si>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</si>
  <si>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</si>
  <si>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</si>
  <si>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</si>
  <si>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</si>
  <si>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</si>
  <si>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</si>
  <si>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</si>
  <si>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</si>
  <si>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</si>
  <si>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</si>
  <si>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</si>
  <si>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</si>
  <si>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</si>
  <si>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</si>
  <si>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</si>
  <si>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</si>
  <si>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</si>
  <si>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</si>
  <si>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</si>
  <si>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</si>
  <si>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</si>
  <si>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</si>
  <si>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</si>
  <si>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</si>
  <si>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</si>
  <si>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</si>
  <si>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</si>
  <si>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</si>
  <si>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</si>
  <si>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</si>
  <si>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</si>
  <si>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</si>
  <si>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</si>
  <si>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</si>
  <si>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</si>
  <si>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</si>
  <si>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</si>
  <si>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</si>
  <si>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</si>
  <si>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</si>
  <si>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</si>
  <si>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</si>
  <si>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</si>
  <si>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</si>
  <si>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</si>
  <si>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</si>
  <si>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</si>
  <si>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</si>
  <si>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</si>
  <si>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</si>
  <si>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</si>
  <si>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</si>
  <si>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</si>
  <si>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</si>
  <si>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</si>
  <si>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</si>
  <si>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</si>
  <si>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</si>
  <si>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</si>
  <si>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</si>
  <si>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</si>
  <si>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</si>
  <si>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</si>
  <si>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</si>
  <si>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</si>
  <si>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</si>
  <si>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</si>
  <si>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</si>
  <si>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</si>
  <si>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</si>
  <si>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</si>
  <si>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</si>
  <si>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</si>
  <si>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</si>
  <si>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</si>
  <si>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</si>
  <si>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</si>
  <si>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</si>
  <si>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</si>
  <si>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</si>
  <si>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</si>
  <si>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</si>
  <si>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</si>
  <si>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</si>
  <si>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</si>
  <si>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</si>
  <si>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</si>
  <si>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</si>
  <si>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</si>
  <si>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</si>
  <si>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</si>
  <si>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</si>
  <si>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</si>
  <si>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</si>
  <si>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</si>
  <si>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</si>
  <si>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</si>
  <si>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</si>
  <si>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</si>
  <si>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</si>
  <si>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</si>
  <si>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</si>
  <si>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</si>
  <si>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</si>
  <si>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</si>
  <si>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</si>
  <si>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</si>
  <si>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</si>
  <si>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</si>
  <si>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</si>
  <si>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</si>
  <si>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</si>
  <si>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</si>
  <si>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</si>
  <si>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</si>
  <si>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</si>
  <si>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</si>
  <si>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</si>
  <si>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</si>
  <si>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</si>
  <si>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</si>
  <si>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</si>
  <si>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</si>
  <si>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</si>
  <si>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</si>
  <si>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</si>
  <si>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</si>
  <si>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</si>
  <si>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</si>
  <si>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</si>
  <si>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</si>
  <si>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</si>
  <si>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</si>
  <si>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</si>
  <si>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</si>
  <si>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</si>
  <si>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</si>
  <si>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</si>
  <si>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</si>
  <si>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</si>
  <si>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</si>
  <si>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</si>
  <si>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</si>
  <si>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</si>
  <si>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</si>
  <si>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</si>
  <si>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</si>
  <si>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</si>
  <si>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</si>
  <si>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</si>
  <si>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</si>
  <si>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</si>
  <si>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</si>
  <si>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</si>
  <si>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</si>
  <si>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</si>
  <si>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</si>
  <si>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</si>
  <si>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</si>
  <si>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</si>
  <si>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</si>
  <si>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</si>
  <si>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</si>
  <si>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</si>
  <si>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</si>
  <si>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</si>
  <si>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</si>
  <si>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</si>
  <si>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</si>
  <si>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</si>
  <si>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</si>
  <si>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</si>
  <si>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</si>
  <si>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</si>
  <si>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</si>
  <si>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</si>
  <si>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</si>
  <si>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</si>
  <si>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</si>
  <si>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</si>
  <si>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</si>
  <si>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</si>
  <si>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</si>
  <si>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</si>
  <si>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</si>
  <si>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</si>
  <si>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</si>
  <si>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</si>
  <si>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</si>
  <si>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</si>
  <si>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</si>
  <si>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</si>
  <si>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</si>
  <si>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</si>
  <si>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</si>
  <si>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</si>
  <si>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</si>
  <si>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</si>
  <si>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</si>
  <si>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</si>
  <si>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</si>
  <si>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</si>
  <si>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</si>
  <si>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</si>
  <si>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</si>
  <si>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</si>
  <si>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</si>
  <si>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</si>
  <si>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</si>
  <si>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</si>
  <si>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</si>
  <si>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</si>
  <si>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</si>
  <si>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</si>
  <si>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</si>
  <si>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</si>
  <si>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</si>
  <si>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</si>
  <si>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</si>
  <si>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</si>
  <si>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</si>
  <si>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</si>
  <si>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</si>
  <si>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</si>
  <si>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</si>
  <si>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</si>
  <si>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</si>
  <si>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</si>
  <si>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</si>
  <si>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</si>
  <si>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</si>
  <si>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</si>
  <si>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</si>
  <si>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</si>
  <si>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</si>
  <si>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</si>
  <si>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</si>
  <si>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</si>
  <si>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</si>
  <si>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</si>
  <si>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</si>
  <si>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</si>
  <si>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</si>
  <si>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</si>
  <si>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</si>
  <si>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</si>
  <si>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</si>
  <si>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</si>
  <si>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</si>
  <si>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</si>
  <si>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</si>
  <si>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</si>
  <si>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</si>
  <si>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</si>
  <si>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</si>
  <si>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</si>
  <si>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</si>
  <si>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</si>
  <si>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</si>
  <si>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</si>
  <si>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</si>
  <si>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</si>
  <si>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</si>
  <si>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</si>
  <si>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</si>
  <si>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</si>
  <si>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</si>
  <si>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</si>
  <si>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</si>
  <si>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</si>
  <si>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</si>
  <si>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</si>
  <si>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</si>
  <si>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</si>
  <si>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</si>
  <si>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</si>
  <si>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</si>
  <si>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</si>
  <si>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</si>
  <si>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</si>
  <si>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</si>
  <si>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</si>
  <si>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</si>
  <si>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</si>
  <si>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</si>
  <si>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</si>
  <si>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</si>
  <si>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</si>
  <si>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</si>
  <si>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</si>
  <si>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</si>
  <si>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</si>
  <si>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</si>
  <si>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</si>
  <si>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</si>
  <si>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</si>
  <si>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</si>
  <si>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</si>
  <si>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</si>
  <si>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</si>
  <si>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</si>
  <si>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</si>
  <si>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</si>
  <si>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</si>
  <si>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</si>
  <si>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</si>
  <si>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</si>
  <si>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</si>
  <si>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</si>
  <si>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</si>
  <si>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</si>
  <si>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</si>
  <si>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</si>
  <si>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</si>
  <si>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</si>
  <si>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</si>
  <si>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</si>
  <si>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</si>
  <si>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</si>
  <si>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</si>
  <si>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</si>
  <si>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</si>
  <si>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</si>
  <si>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</si>
  <si>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</si>
  <si>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</si>
  <si>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</si>
  <si>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</si>
  <si>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</si>
  <si>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</si>
  <si>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</si>
  <si>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</si>
  <si>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</si>
  <si>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</si>
  <si>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</si>
  <si>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</si>
  <si>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</si>
  <si>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</si>
  <si>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</si>
  <si>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</si>
  <si>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</si>
  <si>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</si>
  <si>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</si>
  <si>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</si>
  <si>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</si>
  <si>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</si>
  <si>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</si>
  <si>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</si>
  <si>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</si>
  <si>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</si>
  <si>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</si>
  <si>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</si>
  <si>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</si>
  <si>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</si>
  <si>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</si>
  <si>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</si>
  <si>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</si>
  <si>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</si>
  <si>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</si>
  <si>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</si>
  <si>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</si>
  <si>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</si>
  <si>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</si>
  <si>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</si>
  <si>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</si>
  <si>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</si>
  <si>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</si>
  <si>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</si>
  <si>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</si>
  <si>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</si>
  <si>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</si>
  <si>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</si>
  <si>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</si>
  <si>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</si>
  <si>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</si>
  <si>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</si>
  <si>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</si>
  <si>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</si>
  <si>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</si>
  <si>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</si>
  <si>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</si>
  <si>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</si>
  <si>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</si>
  <si>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</si>
  <si>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</si>
  <si>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</si>
  <si>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</si>
  <si>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</si>
  <si>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</si>
  <si>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</si>
  <si>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</si>
  <si>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</si>
  <si>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</si>
  <si>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</si>
  <si>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</si>
  <si>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</si>
  <si>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</si>
  <si>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</si>
  <si>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</si>
  <si>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</si>
  <si>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</si>
  <si>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</si>
  <si>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</si>
  <si>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</si>
  <si>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</si>
  <si>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</si>
  <si>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</si>
  <si>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</si>
  <si>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</si>
  <si>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</si>
  <si>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</si>
  <si>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</si>
  <si>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</si>
  <si>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</si>
  <si>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</si>
  <si>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</si>
  <si>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</si>
  <si>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</si>
  <si>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</si>
  <si>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</si>
  <si>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</si>
  <si>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</si>
  <si>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</si>
  <si>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</si>
  <si>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</si>
  <si>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</si>
  <si>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</si>
  <si>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</si>
  <si>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</si>
  <si>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</si>
  <si>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</si>
  <si>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</si>
  <si>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</si>
  <si>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</si>
  <si>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</si>
  <si>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</si>
  <si>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</si>
  <si>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</si>
  <si>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</si>
  <si>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</si>
  <si>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</si>
  <si>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</si>
  <si>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</si>
  <si>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</si>
  <si>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</si>
  <si>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</si>
  <si>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</si>
  <si>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</si>
  <si>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</si>
  <si>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</si>
  <si>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</si>
  <si>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</si>
  <si>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</si>
  <si>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</si>
  <si>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</si>
  <si>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</si>
  <si>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</si>
  <si>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</si>
  <si>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</si>
  <si>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</si>
  <si>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</si>
  <si>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</si>
  <si>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</si>
  <si>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</si>
  <si>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</si>
  <si>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</si>
  <si>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</si>
  <si>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</si>
  <si>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</si>
  <si>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</si>
  <si>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</si>
  <si>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</si>
  <si>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</si>
  <si>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</si>
  <si>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</si>
  <si>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</si>
  <si>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</si>
  <si>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</si>
  <si>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</si>
  <si>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</si>
  <si>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</si>
  <si>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</si>
  <si>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</si>
  <si>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</si>
  <si>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</si>
  <si>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</si>
  <si>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</si>
  <si>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</si>
  <si>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</si>
  <si>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</si>
  <si>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</si>
  <si>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</si>
  <si>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</si>
  <si>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</si>
  <si>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</si>
  <si>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</si>
  <si>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</si>
  <si>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</si>
  <si>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</si>
  <si>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</si>
  <si>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</si>
  <si>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</si>
  <si>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</si>
  <si>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</si>
  <si>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</si>
  <si>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</si>
  <si>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</si>
  <si>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</si>
  <si>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</si>
  <si>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</si>
  <si>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</si>
  <si>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</si>
  <si>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</si>
  <si>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</si>
  <si>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</si>
  <si>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</si>
  <si>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</si>
  <si>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</si>
  <si>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</si>
  <si>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</si>
  <si>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</si>
  <si>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</si>
  <si>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</si>
  <si>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</si>
  <si>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</si>
  <si>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</si>
  <si>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</si>
  <si>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</si>
  <si>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</si>
  <si>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</si>
  <si>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</si>
  <si>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</si>
  <si>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</si>
  <si>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</si>
  <si>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</si>
  <si>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</si>
  <si>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</si>
  <si>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</si>
  <si>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</si>
  <si>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</si>
  <si>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</si>
  <si>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</si>
  <si>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</si>
  <si>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</si>
  <si>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</si>
  <si>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</si>
  <si>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</si>
  <si>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</si>
  <si>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</si>
  <si>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</si>
  <si>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</si>
  <si>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</si>
  <si>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</si>
  <si>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</si>
  <si>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</si>
  <si>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</si>
  <si>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</si>
  <si>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</si>
  <si>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</si>
  <si>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</si>
  <si>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</si>
  <si>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</si>
  <si>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</si>
  <si>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</si>
  <si>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</si>
  <si>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</si>
  <si>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</si>
  <si>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</si>
  <si>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</si>
  <si>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</si>
  <si>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</si>
  <si>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</si>
  <si>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</si>
  <si>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</si>
  <si>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</si>
  <si>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</si>
  <si>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</si>
  <si>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</si>
  <si>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</si>
  <si>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</si>
  <si>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</si>
  <si>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</si>
  <si>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</si>
  <si>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</si>
  <si>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</si>
  <si>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</si>
  <si>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</si>
  <si>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</si>
  <si>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</si>
  <si>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</si>
  <si>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</si>
  <si>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</si>
  <si>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</si>
  <si>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</si>
  <si>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</si>
  <si>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</si>
  <si>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</si>
  <si>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</si>
  <si>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</si>
  <si>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</si>
  <si>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</si>
  <si>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</si>
  <si>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</si>
  <si>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</si>
  <si>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</si>
  <si>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</si>
  <si>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</si>
  <si>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</si>
  <si>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</si>
  <si>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</si>
  <si>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</si>
  <si>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</si>
  <si>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</si>
  <si>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</si>
  <si>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</si>
  <si>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</si>
  <si>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</si>
  <si>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</si>
  <si>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</si>
  <si>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</si>
  <si>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</si>
  <si>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</si>
  <si>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</si>
  <si>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</si>
  <si>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</si>
  <si>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</si>
  <si>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</si>
  <si>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</si>
  <si>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</si>
  <si>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</si>
  <si>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</si>
  <si>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</si>
  <si>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</si>
  <si>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</si>
  <si>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</si>
  <si>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</si>
  <si>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</si>
  <si>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</si>
  <si>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</si>
  <si>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</si>
  <si>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</si>
  <si>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</si>
  <si>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</si>
  <si>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</si>
  <si>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</si>
  <si>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</si>
  <si>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</si>
  <si>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</si>
  <si>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</si>
  <si>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</si>
  <si>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</si>
  <si>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</si>
  <si>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</si>
  <si>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</si>
  <si>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</si>
  <si>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</si>
  <si>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</si>
  <si>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</si>
  <si>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</si>
  <si>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</si>
  <si>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</si>
  <si>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</si>
  <si>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</si>
  <si>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</si>
  <si>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</si>
  <si>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</si>
  <si>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</si>
  <si>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</si>
  <si>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</si>
  <si>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</si>
  <si>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</si>
  <si>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</si>
  <si>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</si>
  <si>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</si>
  <si>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</si>
  <si>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</si>
  <si>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</si>
  <si>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</si>
  <si>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</si>
  <si>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</si>
  <si>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</si>
  <si>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</si>
  <si>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</si>
  <si>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</si>
  <si>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</si>
  <si>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</si>
  <si>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</si>
  <si>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</si>
  <si>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</si>
  <si>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</si>
  <si>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</si>
  <si>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</si>
  <si>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</si>
  <si>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</si>
  <si>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</si>
  <si>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</si>
  <si>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</si>
  <si>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</si>
  <si>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</si>
  <si>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</si>
  <si>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</si>
  <si>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</si>
  <si>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</si>
  <si>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</si>
  <si>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</si>
  <si>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</si>
  <si>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</si>
  <si>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</si>
  <si>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</si>
  <si>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</si>
  <si>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</si>
  <si>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</si>
  <si>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</si>
  <si>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</si>
  <si>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</si>
  <si>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</si>
  <si>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</si>
  <si>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</si>
  <si>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</si>
  <si>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</si>
  <si>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</si>
  <si>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</si>
  <si>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</si>
  <si>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</si>
  <si>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</si>
  <si>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</si>
  <si>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</si>
  <si>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</si>
  <si>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</si>
  <si>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</si>
  <si>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</si>
  <si>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</si>
  <si>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</si>
  <si>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</si>
  <si>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</si>
  <si>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</si>
  <si>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</si>
  <si>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</si>
  <si>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</si>
  <si>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</si>
  <si>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</si>
  <si>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</si>
  <si>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</si>
  <si>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</si>
  <si>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</si>
  <si>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</si>
  <si>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</si>
  <si>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</si>
  <si>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</si>
  <si>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</si>
  <si>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</si>
  <si>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</si>
  <si>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</si>
  <si>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</si>
  <si>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</si>
  <si>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</si>
  <si>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</si>
  <si>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</si>
  <si>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</si>
  <si>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</si>
  <si>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</si>
  <si>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</si>
  <si>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</si>
  <si>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</si>
  <si>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</si>
  <si>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</si>
  <si>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</si>
  <si>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</si>
  <si>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</si>
  <si>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</si>
  <si>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</si>
  <si>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</si>
  <si>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</si>
  <si>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</si>
  <si>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</si>
  <si>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</si>
  <si>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</si>
  <si>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</si>
  <si>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</si>
  <si>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</si>
  <si>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</si>
  <si>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</si>
  <si>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</si>
  <si>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</si>
  <si>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</si>
  <si>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</si>
  <si>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</si>
  <si>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</si>
  <si>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</si>
  <si>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</si>
  <si>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</si>
  <si>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</si>
  <si>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</si>
  <si>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</si>
  <si>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</si>
  <si>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</si>
  <si>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</si>
  <si>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</si>
  <si>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</si>
  <si>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</si>
  <si>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</si>
  <si>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</si>
  <si>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</si>
  <si>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</si>
  <si>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</si>
  <si>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</si>
  <si>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</si>
  <si>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</si>
  <si>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</si>
  <si>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</si>
  <si>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</si>
  <si>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</si>
  <si>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</si>
  <si>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</si>
  <si>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</si>
  <si>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</si>
  <si>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</si>
  <si>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</si>
  <si>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</si>
  <si>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</si>
  <si>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</si>
  <si>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</si>
  <si>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</si>
  <si>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</si>
  <si>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</si>
  <si>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</si>
  <si>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</si>
  <si>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</si>
  <si>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</si>
  <si>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</si>
  <si>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</si>
  <si>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</si>
  <si>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</si>
  <si>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</si>
  <si>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</si>
  <si>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</si>
  <si>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</si>
  <si>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</si>
  <si>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</si>
  <si>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</si>
  <si>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</si>
  <si>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</si>
  <si>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</si>
  <si>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</si>
  <si>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</si>
  <si>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</si>
  <si>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</si>
  <si>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</si>
  <si>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</si>
  <si>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</si>
  <si>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</si>
  <si>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</si>
  <si>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</si>
  <si>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</si>
  <si>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</si>
  <si>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</si>
  <si>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</si>
  <si>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</si>
  <si>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</si>
  <si>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</si>
  <si>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</si>
  <si>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</si>
  <si>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</si>
  <si>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</si>
  <si>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</si>
  <si>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</si>
  <si>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</si>
  <si>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</si>
  <si>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</si>
  <si>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</si>
  <si>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</si>
  <si>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</si>
  <si>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</si>
  <si>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</si>
  <si>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</si>
  <si>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</si>
  <si>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</si>
  <si>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</si>
  <si>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</si>
  <si>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</si>
  <si>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</si>
  <si>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</si>
  <si>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</si>
  <si>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</si>
  <si>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</si>
  <si>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</si>
  <si>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</si>
  <si>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</si>
  <si>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</si>
  <si>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</si>
  <si>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</si>
  <si>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</si>
  <si>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</si>
  <si>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</si>
  <si>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</si>
  <si>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</si>
  <si>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</si>
  <si>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</si>
  <si>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</si>
  <si>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</si>
  <si>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</si>
  <si>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</si>
  <si>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</si>
  <si>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</si>
  <si>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</si>
  <si>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</si>
  <si>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</si>
  <si>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</si>
  <si>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</si>
  <si>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</si>
  <si>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</si>
  <si>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</si>
  <si>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</si>
  <si>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</si>
  <si>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</si>
  <si>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</si>
  <si>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</si>
  <si>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</si>
  <si>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</si>
  <si>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</si>
  <si>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</si>
  <si>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</si>
  <si>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</si>
  <si>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</si>
  <si>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</si>
  <si>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</si>
  <si>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</si>
  <si>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</si>
  <si>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</si>
  <si>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</si>
  <si>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</si>
  <si>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</si>
  <si>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</si>
  <si>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</si>
  <si>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</si>
  <si>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</si>
  <si>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</si>
  <si>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</si>
  <si>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</si>
  <si>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</si>
  <si>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</si>
  <si>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</si>
  <si>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</si>
  <si>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</si>
  <si>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</si>
  <si>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</si>
  <si>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</si>
  <si>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</si>
  <si>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</si>
  <si>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</si>
  <si>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</si>
  <si>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</si>
  <si>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</si>
  <si>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</si>
  <si>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</si>
  <si>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</si>
  <si>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</si>
  <si>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</si>
  <si>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</si>
  <si>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</si>
  <si>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</si>
  <si>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</si>
  <si>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</si>
  <si>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</si>
  <si>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</si>
  <si>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</si>
  <si>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</si>
  <si>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</si>
  <si>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</si>
  <si>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</si>
  <si>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</si>
  <si>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</si>
  <si>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</si>
  <si>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</si>
  <si>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</si>
  <si>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</si>
  <si>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</si>
  <si>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</si>
  <si>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</si>
  <si>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</si>
  <si>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</si>
  <si>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</si>
  <si>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</si>
  <si>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</si>
  <si>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</si>
  <si>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</si>
  <si>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</si>
  <si>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</si>
  <si>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</si>
  <si>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</si>
  <si>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</si>
  <si>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</si>
  <si>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</si>
  <si>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</si>
  <si>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</si>
  <si>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</si>
  <si>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</si>
  <si>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</si>
  <si>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</si>
  <si>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</si>
  <si>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</si>
  <si>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</si>
  <si>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</si>
  <si>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</si>
  <si>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</si>
  <si>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</si>
  <si>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</si>
  <si>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</si>
  <si>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</si>
  <si>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</si>
  <si>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</si>
  <si>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</si>
  <si>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</si>
  <si>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</si>
  <si>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</si>
  <si>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</si>
  <si>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</si>
  <si>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</si>
  <si>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</si>
  <si>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</si>
  <si>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</si>
  <si>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</si>
  <si>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</si>
  <si>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</si>
  <si>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</si>
  <si>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</si>
  <si>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</si>
  <si>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</si>
  <si>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</si>
  <si>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</si>
  <si>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</si>
  <si>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</si>
  <si>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</si>
  <si>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</si>
  <si>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</si>
  <si>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</si>
  <si>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</si>
  <si>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</si>
  <si>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</si>
  <si>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</si>
  <si>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</si>
  <si>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</si>
  <si>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</si>
  <si>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</si>
  <si>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</si>
  <si>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</si>
  <si>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</si>
  <si>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</si>
  <si>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</si>
  <si>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</si>
  <si>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</si>
  <si>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</si>
  <si>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</si>
  <si>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</si>
  <si>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</si>
  <si>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</si>
  <si>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</si>
  <si>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</si>
  <si>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</si>
  <si>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</si>
  <si>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</si>
  <si>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</si>
  <si>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</si>
  <si>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</si>
  <si>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</si>
  <si>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</si>
  <si>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</si>
  <si>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</si>
  <si>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</si>
  <si>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</si>
  <si>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</si>
  <si>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</si>
  <si>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</si>
  <si>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</si>
  <si>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</si>
  <si>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</si>
  <si>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</si>
  <si>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</si>
  <si>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</si>
  <si>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</si>
  <si>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</si>
  <si>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</si>
  <si>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</si>
  <si>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</si>
  <si>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</si>
  <si>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</si>
  <si>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</si>
  <si>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</si>
  <si>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</si>
  <si>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</si>
  <si>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</si>
  <si>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</si>
  <si>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</si>
  <si>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</si>
  <si>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</si>
  <si>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</si>
  <si>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</si>
  <si>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</si>
  <si>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</si>
  <si>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</si>
  <si>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</si>
  <si>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</si>
  <si>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</si>
  <si>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</si>
  <si>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</si>
  <si>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</si>
  <si>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</si>
  <si>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</si>
  <si>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</si>
  <si>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</si>
  <si>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</si>
  <si>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</si>
  <si>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</si>
  <si>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</si>
  <si>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</si>
  <si>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</si>
  <si>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</si>
  <si>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</si>
  <si>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</si>
  <si>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</si>
  <si>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</si>
  <si>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</si>
  <si>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</si>
  <si>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</si>
  <si>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</si>
  <si>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</si>
  <si>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</si>
  <si>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</si>
  <si>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</si>
  <si>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</si>
  <si>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</si>
  <si>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</si>
  <si>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</si>
  <si>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</si>
  <si>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</si>
  <si>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</si>
  <si>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</si>
  <si>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</si>
  <si>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</si>
  <si>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</si>
  <si>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</si>
  <si>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</si>
  <si>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</si>
  <si>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</si>
  <si>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</si>
  <si>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</si>
  <si>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</si>
  <si>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</si>
  <si>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</si>
  <si>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</si>
  <si>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</si>
  <si>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</si>
  <si>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</si>
  <si>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</si>
  <si>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</si>
  <si>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</si>
  <si>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</si>
  <si>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</si>
  <si>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</si>
  <si>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</si>
  <si>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</si>
  <si>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</si>
  <si>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</si>
  <si>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</si>
  <si>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</si>
  <si>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</si>
  <si>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</si>
  <si>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</si>
  <si>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</si>
  <si>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</si>
  <si>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</si>
  <si>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</si>
  <si>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</si>
  <si>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</si>
  <si>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</si>
  <si>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</si>
  <si>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</si>
  <si>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</si>
  <si>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</si>
  <si>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</si>
  <si>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</si>
  <si>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</si>
  <si>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</si>
  <si>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</si>
  <si>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</si>
  <si>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</si>
  <si>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</si>
  <si>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</si>
  <si>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</si>
  <si>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</si>
  <si>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</si>
  <si>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</si>
  <si>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</si>
  <si>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</si>
  <si>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</si>
  <si>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</si>
  <si>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</si>
  <si>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</si>
  <si>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</si>
  <si>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</si>
  <si>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</si>
  <si>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</si>
  <si>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</si>
  <si>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</si>
  <si>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</si>
  <si>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</si>
  <si>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</si>
  <si>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</si>
  <si>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</si>
  <si>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</si>
  <si>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</si>
  <si>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</si>
  <si>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</si>
  <si>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</si>
  <si>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</si>
  <si>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</si>
  <si>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</si>
  <si>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</si>
  <si>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</si>
  <si>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</si>
  <si>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</si>
  <si>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</si>
  <si>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</si>
  <si>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</si>
  <si>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</si>
  <si>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</si>
  <si>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</si>
  <si>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</si>
  <si>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</si>
  <si>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</si>
  <si>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</si>
  <si>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</si>
  <si>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</si>
  <si>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</si>
  <si>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</si>
  <si>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</si>
  <si>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</si>
  <si>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</si>
  <si>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</si>
  <si>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</si>
  <si>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</si>
  <si>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</si>
  <si>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</si>
  <si>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</si>
  <si>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</si>
  <si>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</si>
  <si>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</si>
  <si>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</si>
  <si>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</si>
  <si>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</si>
  <si>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</si>
  <si>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</si>
  <si>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</si>
  <si>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</si>
  <si>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</si>
  <si>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</si>
  <si>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</si>
  <si>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</si>
  <si>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</si>
  <si>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</si>
  <si>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</si>
  <si>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</si>
  <si>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</si>
  <si>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</si>
  <si>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</si>
  <si>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</si>
  <si>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</si>
  <si>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</si>
  <si>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</si>
  <si>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</si>
  <si>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</si>
  <si>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</si>
  <si>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</si>
  <si>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</si>
  <si>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</si>
  <si>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</si>
  <si>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</si>
  <si>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</si>
  <si>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</si>
  <si>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</si>
  <si>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</si>
  <si>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</si>
  <si>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</si>
  <si>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</si>
  <si>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</si>
  <si>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</si>
  <si>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</si>
  <si>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</si>
  <si>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</si>
  <si>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</si>
  <si>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</si>
  <si>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</si>
  <si>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</si>
  <si>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</si>
  <si>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</si>
  <si>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</si>
  <si>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</si>
  <si>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</si>
  <si>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</si>
  <si>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</si>
  <si>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</si>
  <si>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</si>
  <si>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</si>
  <si>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</si>
  <si>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</si>
  <si>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</si>
  <si>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</si>
  <si>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</si>
  <si>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</si>
  <si>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</si>
  <si>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</si>
  <si>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</si>
  <si>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</si>
  <si>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</si>
  <si>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</si>
  <si>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</si>
  <si>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</si>
  <si>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</si>
  <si>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</si>
  <si>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</si>
  <si>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</si>
  <si>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</si>
  <si>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</si>
  <si>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</si>
  <si>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</si>
  <si>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</si>
  <si>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</si>
  <si>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</si>
  <si>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</si>
  <si>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</si>
  <si>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</si>
  <si>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</si>
  <si>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</si>
  <si>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</si>
  <si>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</si>
  <si>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</si>
  <si>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</si>
  <si>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</si>
  <si>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</si>
  <si>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</si>
  <si>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</si>
  <si>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</si>
  <si>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</si>
  <si>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</si>
  <si>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</si>
  <si>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</si>
  <si>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</si>
  <si>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</si>
  <si>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</si>
  <si>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</si>
  <si>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</si>
  <si>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</si>
  <si>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</si>
  <si>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</si>
  <si>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</si>
  <si>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</si>
  <si>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</si>
  <si>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</si>
  <si>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</si>
  <si>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</si>
  <si>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</si>
  <si>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</si>
  <si>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</si>
  <si>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</si>
  <si>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</si>
  <si>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</si>
  <si>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</si>
  <si>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</si>
  <si>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</si>
  <si>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</si>
  <si>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</si>
  <si>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</si>
  <si>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</si>
  <si>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</si>
  <si>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</si>
  <si>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</si>
  <si>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</si>
  <si>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</si>
  <si>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</si>
  <si>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</si>
  <si>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</si>
  <si>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</si>
  <si>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</si>
  <si>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</si>
  <si>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</si>
  <si>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</si>
  <si>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</si>
  <si>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</si>
  <si>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</si>
  <si>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</si>
  <si>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</si>
  <si>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</si>
  <si>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</si>
  <si>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</si>
  <si>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</si>
  <si>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</si>
  <si>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</si>
  <si>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</si>
  <si>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</si>
  <si>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</si>
  <si>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</si>
  <si>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</si>
  <si>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</si>
  <si>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</si>
  <si>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</si>
  <si>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</si>
  <si>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</si>
  <si>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</si>
  <si>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</si>
  <si>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</si>
  <si>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</si>
  <si>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</si>
  <si>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</si>
  <si>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</si>
  <si>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</si>
  <si>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</si>
  <si>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</si>
  <si>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</si>
  <si>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</si>
  <si>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</si>
  <si>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</si>
  <si>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</si>
  <si>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</si>
  <si>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</si>
  <si>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</si>
  <si>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</si>
  <si>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</si>
  <si>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</si>
  <si>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</si>
  <si>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</si>
  <si>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</si>
  <si>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</si>
  <si>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</si>
  <si>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</si>
  <si>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</si>
  <si>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</si>
  <si>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</si>
  <si>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</si>
  <si>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</si>
  <si>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</si>
  <si>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</si>
  <si>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</si>
  <si>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</si>
  <si>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</si>
  <si>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</si>
  <si>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</si>
  <si>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</si>
  <si>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</si>
  <si>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</si>
  <si>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</si>
  <si>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</si>
  <si>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</si>
  <si>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</si>
  <si>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</si>
  <si>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</si>
  <si>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</si>
  <si>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</si>
  <si>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</si>
  <si>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</si>
  <si>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</si>
  <si>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</si>
  <si>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</si>
  <si>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</si>
  <si>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</si>
  <si>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</si>
  <si>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</si>
  <si>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</si>
  <si>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</si>
  <si>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</si>
  <si>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</si>
  <si>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</si>
  <si>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</si>
  <si>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</si>
  <si>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</si>
  <si>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</si>
  <si>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</si>
  <si>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</si>
  <si>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</si>
  <si>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</si>
  <si>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</si>
  <si>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</si>
  <si>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</si>
  <si>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</si>
  <si>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</si>
  <si>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</si>
  <si>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</si>
  <si>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</si>
  <si>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</si>
  <si>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</si>
  <si>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</si>
  <si>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</si>
  <si>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</si>
  <si>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</si>
  <si>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</si>
  <si>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</si>
  <si>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</si>
  <si>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</si>
  <si>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</si>
  <si>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</si>
  <si>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</si>
  <si>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</si>
  <si>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</si>
  <si>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</si>
  <si>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</si>
  <si>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</si>
  <si>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</si>
  <si>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</si>
  <si>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</si>
  <si>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</si>
  <si>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</si>
  <si>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</si>
  <si>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</si>
  <si>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</si>
  <si>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</si>
  <si>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</si>
  <si>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</si>
  <si>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</si>
  <si>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</si>
  <si>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</si>
  <si>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</si>
  <si>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</si>
  <si>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</si>
  <si>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</si>
  <si>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</si>
  <si>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</si>
  <si>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</si>
  <si>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</si>
  <si>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</si>
  <si>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</si>
  <si>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</si>
  <si>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</si>
  <si>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</si>
  <si>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</si>
  <si>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</si>
  <si>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</si>
  <si>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</si>
  <si>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</si>
  <si>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</si>
  <si>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</si>
  <si>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</si>
  <si>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</si>
  <si>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</si>
  <si>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</si>
  <si>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</si>
  <si>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</si>
  <si>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</si>
  <si>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</si>
  <si>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</si>
  <si>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</si>
  <si>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</si>
  <si>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</si>
  <si>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</si>
  <si>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</si>
  <si>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</si>
  <si>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</si>
  <si>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</si>
  <si>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</si>
  <si>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</si>
  <si>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</si>
  <si>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</si>
  <si>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</si>
  <si>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</si>
  <si>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</si>
  <si>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</si>
  <si>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</si>
  <si>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</si>
  <si>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</si>
  <si>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</si>
  <si>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</si>
  <si>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</si>
  <si>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</si>
  <si>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</si>
  <si>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</si>
  <si>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</si>
  <si>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</si>
  <si>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</si>
  <si>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</si>
  <si>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</si>
  <si>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</si>
  <si>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</si>
  <si>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</si>
  <si>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</si>
  <si>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</si>
  <si>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</si>
  <si>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</si>
  <si>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</si>
  <si>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</si>
  <si>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</si>
  <si>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</si>
  <si>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</si>
  <si>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</si>
  <si>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</si>
  <si>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</si>
  <si>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</si>
  <si>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</si>
  <si>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</si>
  <si>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</si>
  <si>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</si>
  <si>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</si>
  <si>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</si>
  <si>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</si>
  <si>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</si>
  <si>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</si>
  <si>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</si>
  <si>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</si>
  <si>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</si>
  <si>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</si>
  <si>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</si>
  <si>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</si>
  <si>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</si>
  <si>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</si>
  <si>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</si>
  <si>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</si>
  <si>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</si>
  <si>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</si>
  <si>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</si>
  <si>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</si>
  <si>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</si>
  <si>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</si>
  <si>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</si>
  <si>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</si>
  <si>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</si>
  <si>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</si>
  <si>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</si>
  <si>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</si>
  <si>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</si>
  <si>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</si>
  <si>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</si>
  <si>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</si>
  <si>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</si>
  <si>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</si>
  <si>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</si>
  <si>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</si>
  <si>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</si>
  <si>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</si>
  <si>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</si>
  <si>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</si>
  <si>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</si>
  <si>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</si>
  <si>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</si>
  <si>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</si>
  <si>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</si>
  <si>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</si>
  <si>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</si>
  <si>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</si>
  <si>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</si>
  <si>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</si>
  <si>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</si>
  <si>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</si>
  <si>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</si>
  <si>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</si>
  <si>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</si>
  <si>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</si>
  <si>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</si>
  <si>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</si>
  <si>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</si>
  <si>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</si>
  <si>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</si>
  <si>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</si>
  <si>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</si>
  <si>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</si>
  <si>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</si>
  <si>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</si>
  <si>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</si>
  <si>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</si>
  <si>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</si>
  <si>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</si>
  <si>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</si>
  <si>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</si>
  <si>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</si>
  <si>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</si>
  <si>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</si>
  <si>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</si>
  <si>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</si>
  <si>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</si>
  <si>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</si>
  <si>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</si>
  <si>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</si>
  <si>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</si>
  <si>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</si>
  <si>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</si>
  <si>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</si>
  <si>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</si>
  <si>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</si>
  <si>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</si>
  <si>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</si>
  <si>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</si>
  <si>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</si>
  <si>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</si>
  <si>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</si>
  <si>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</si>
  <si>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</si>
  <si>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</si>
  <si>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</si>
  <si>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</si>
  <si>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</si>
  <si>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</si>
  <si>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</si>
  <si>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</si>
  <si>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</si>
  <si>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</si>
  <si>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</si>
  <si>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</si>
  <si>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</si>
  <si>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</si>
  <si>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</si>
  <si>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</si>
  <si>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</si>
  <si>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</si>
  <si>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</si>
  <si>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</si>
  <si>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</si>
  <si>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</si>
  <si>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</si>
  <si>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</si>
  <si>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</si>
  <si>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</si>
  <si>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</si>
  <si>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</si>
  <si>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</si>
  <si>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</si>
  <si>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</si>
  <si>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</si>
  <si>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</si>
  <si>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</si>
  <si>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</si>
  <si>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</si>
  <si>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</si>
  <si>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</si>
  <si>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</si>
  <si>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</si>
  <si>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</si>
  <si>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</si>
  <si>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</si>
  <si>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</si>
  <si>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</si>
  <si>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</si>
  <si>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</si>
  <si>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</si>
  <si>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</si>
  <si>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</si>
  <si>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</si>
  <si>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</si>
  <si>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</si>
  <si>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</si>
  <si>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</si>
  <si>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</si>
  <si>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</si>
  <si>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</si>
  <si>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</si>
  <si>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</si>
  <si>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</si>
  <si>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</si>
  <si>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</si>
  <si>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</si>
  <si>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</si>
  <si>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</si>
  <si>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</si>
  <si>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</si>
  <si>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</si>
  <si>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</si>
  <si>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</si>
  <si>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</si>
  <si>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</si>
  <si>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</si>
  <si>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</si>
  <si>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</si>
  <si>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</si>
  <si>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</si>
  <si>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</si>
  <si>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</si>
  <si>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</si>
  <si>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</si>
  <si>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</si>
  <si>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</si>
  <si>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</si>
  <si>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</si>
  <si>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</si>
  <si>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</si>
  <si>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</si>
  <si>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</si>
  <si>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</si>
  <si>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</si>
  <si>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</si>
  <si>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</si>
  <si>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</si>
  <si>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</si>
  <si>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</si>
  <si>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</si>
  <si>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</si>
  <si>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</si>
  <si>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</si>
  <si>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</si>
  <si>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</si>
  <si>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</si>
  <si>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</si>
  <si>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</si>
  <si>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</si>
  <si>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</si>
  <si>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</si>
  <si>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</si>
  <si>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</si>
  <si>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</si>
  <si>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</si>
  <si>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</si>
  <si>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</si>
  <si>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</si>
  <si>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</si>
  <si>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</si>
  <si>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</si>
  <si>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</si>
  <si>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</si>
  <si>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</si>
  <si>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</si>
  <si>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</si>
  <si>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</si>
  <si>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</si>
  <si>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</si>
  <si>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</si>
  <si>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</si>
  <si>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</si>
  <si>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</si>
  <si>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</si>
  <si>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</si>
  <si>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</si>
  <si>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</si>
  <si>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</si>
  <si>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</si>
  <si>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</si>
  <si>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</si>
  <si>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</si>
  <si>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</si>
  <si>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</si>
  <si>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</si>
  <si>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</si>
  <si>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</si>
  <si>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</si>
  <si>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</si>
  <si>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</si>
  <si>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</si>
  <si>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</si>
  <si>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</si>
  <si>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</si>
  <si>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</si>
  <si>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</si>
  <si>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</si>
  <si>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</si>
  <si>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</si>
  <si>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</si>
  <si>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</si>
  <si>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</si>
  <si>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</si>
  <si>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</si>
  <si>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</si>
  <si>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</si>
  <si>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</si>
  <si>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</si>
  <si>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</si>
  <si>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</si>
  <si>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</si>
  <si>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</si>
  <si>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</si>
  <si>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</si>
  <si>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</si>
  <si>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</si>
  <si>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</si>
  <si>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</si>
  <si>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</si>
  <si>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</si>
  <si>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</si>
  <si>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</si>
  <si>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</si>
  <si>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</si>
  <si>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</si>
  <si>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</si>
  <si>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</si>
  <si>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</si>
  <si>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</si>
  <si>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</si>
  <si>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</si>
  <si>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</si>
  <si>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</si>
  <si>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</si>
  <si>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</si>
  <si>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</si>
  <si>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</si>
  <si>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</si>
  <si>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</si>
  <si>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</si>
  <si>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</si>
  <si>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</si>
  <si>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</si>
  <si>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</si>
  <si>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</si>
  <si>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</si>
  <si>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</si>
  <si>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</si>
  <si>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</si>
  <si>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</si>
  <si>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</si>
  <si>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</si>
  <si>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</si>
  <si>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</si>
  <si>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</si>
  <si>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</si>
  <si>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</si>
  <si>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</si>
  <si>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</si>
  <si>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</si>
  <si>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</si>
  <si>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</si>
  <si>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</si>
  <si>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</si>
  <si>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</si>
  <si>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</si>
  <si>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</si>
  <si>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</si>
  <si>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</si>
  <si>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</si>
  <si>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</si>
  <si>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</si>
  <si>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</si>
  <si>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</si>
  <si>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</si>
  <si>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</si>
  <si>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</si>
  <si>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</si>
  <si>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</si>
  <si>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</si>
  <si>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</si>
  <si>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</si>
  <si>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</si>
  <si>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</si>
  <si>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</si>
  <si>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</si>
  <si>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</si>
  <si>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</si>
  <si>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</si>
  <si>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</si>
  <si>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</si>
  <si>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</si>
  <si>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</si>
  <si>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</si>
  <si>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</si>
  <si>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</si>
  <si>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</si>
  <si>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</si>
  <si>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</si>
  <si>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</si>
  <si>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</si>
  <si>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</si>
  <si>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</si>
  <si>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</si>
  <si>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</si>
  <si>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</si>
  <si>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</si>
  <si>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</si>
  <si>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</si>
  <si>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</si>
  <si>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</si>
  <si>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</si>
  <si>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</si>
  <si>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</si>
  <si>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</si>
  <si>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</si>
  <si>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</si>
  <si>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</si>
  <si>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</si>
  <si>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</si>
  <si>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</si>
  <si>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</si>
  <si>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</si>
  <si>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</si>
  <si>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</si>
  <si>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</si>
  <si>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</si>
  <si>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</si>
  <si>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</si>
  <si>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</si>
  <si>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</si>
  <si>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</si>
  <si>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</si>
  <si>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</si>
  <si>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</si>
  <si>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</si>
  <si>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</si>
  <si>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</si>
  <si>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</si>
  <si>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</si>
  <si>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</si>
  <si>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</si>
  <si>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</si>
  <si>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</si>
  <si>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</si>
  <si>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</si>
  <si>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</si>
  <si>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</si>
  <si>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</si>
  <si>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</si>
  <si>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</si>
  <si>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</si>
  <si>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</si>
  <si>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</si>
  <si>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</si>
  <si>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</si>
  <si>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</si>
  <si>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</si>
  <si>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</si>
  <si>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</si>
  <si>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</si>
  <si>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</si>
  <si>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</si>
  <si>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</si>
  <si>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</si>
  <si>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</si>
  <si>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</si>
  <si>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</si>
  <si>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</si>
  <si>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</si>
  <si>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</si>
  <si>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</si>
  <si>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</si>
  <si>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</si>
  <si>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</si>
  <si>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</si>
  <si>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</si>
  <si>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</si>
  <si>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</si>
  <si>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</si>
  <si>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</si>
  <si>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</si>
  <si>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</si>
  <si>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</si>
  <si>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</si>
  <si>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</si>
  <si>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</si>
  <si>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</si>
  <si>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</si>
  <si>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</si>
  <si>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</si>
  <si>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</si>
  <si>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</si>
  <si>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</si>
  <si>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</si>
  <si>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</si>
  <si>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</si>
  <si>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</si>
  <si>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</si>
  <si>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</si>
  <si>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</si>
  <si>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</si>
  <si>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</si>
  <si>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</si>
  <si>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</si>
  <si>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</si>
  <si>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</si>
  <si>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</si>
  <si>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</si>
  <si>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</si>
  <si>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</si>
  <si>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</si>
  <si>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</si>
  <si>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</si>
  <si>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</si>
  <si>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</si>
  <si>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</si>
  <si>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</si>
  <si>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</si>
  <si>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</si>
  <si>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</si>
  <si>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</si>
  <si>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</si>
  <si>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</si>
  <si>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</si>
  <si>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</si>
  <si>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</si>
  <si>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</si>
  <si>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</si>
  <si>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</si>
  <si>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</si>
  <si>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</si>
  <si>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</si>
  <si>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</si>
  <si>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</si>
  <si>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</si>
  <si>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</si>
  <si>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</si>
  <si>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</si>
  <si>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</si>
  <si>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</si>
  <si>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</si>
  <si>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</si>
  <si>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</si>
  <si>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</si>
  <si>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</si>
  <si>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</si>
  <si>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</si>
  <si>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</si>
  <si>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</si>
  <si>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</si>
  <si>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</si>
  <si>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</si>
  <si>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</si>
  <si>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</si>
  <si>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</si>
  <si>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</si>
  <si>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</si>
  <si>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</si>
  <si>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</si>
  <si>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</si>
  <si>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</si>
  <si>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</si>
  <si>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</si>
  <si>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</si>
  <si>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</si>
  <si>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</si>
  <si>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</si>
  <si>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</si>
  <si>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</si>
  <si>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</si>
  <si>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</si>
  <si>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</si>
  <si>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</si>
  <si>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</si>
  <si>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</si>
  <si>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</si>
  <si>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</si>
  <si>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</si>
  <si>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</si>
  <si>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</si>
  <si>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</si>
  <si>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</si>
  <si>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</si>
  <si>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</si>
  <si>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</si>
  <si>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</si>
  <si>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</si>
  <si>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</si>
  <si>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</si>
  <si>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</si>
  <si>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</si>
  <si>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</si>
  <si>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</si>
  <si>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</si>
  <si>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</si>
  <si>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</si>
  <si>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</si>
  <si>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</si>
  <si>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</si>
  <si>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</si>
  <si>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</si>
  <si>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</si>
  <si>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</si>
  <si>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</si>
  <si>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</si>
  <si>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</si>
  <si>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</si>
  <si>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</si>
  <si>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</si>
  <si>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</si>
  <si>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</si>
  <si>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</si>
  <si>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</si>
  <si>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</si>
  <si>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</si>
  <si>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</si>
  <si>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</si>
  <si>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</si>
  <si>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</si>
  <si>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</si>
  <si>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</si>
  <si>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</si>
  <si>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</si>
  <si>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</si>
  <si>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</si>
  <si>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</si>
  <si>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</si>
  <si>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</si>
  <si>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</si>
  <si>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</si>
  <si>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</si>
  <si>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</si>
  <si>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</si>
  <si>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</si>
  <si>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</si>
  <si>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</si>
  <si>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</si>
  <si>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</si>
  <si>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</si>
  <si>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</si>
  <si>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</si>
  <si>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</si>
  <si>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</si>
  <si>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</si>
  <si>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</si>
  <si>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</si>
  <si>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</si>
  <si>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</si>
  <si>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</si>
  <si>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</si>
  <si>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</si>
  <si>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</si>
  <si>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</si>
  <si>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</si>
  <si>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</si>
  <si>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</si>
  <si>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</si>
  <si>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</si>
  <si>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</si>
  <si>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</si>
  <si>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</si>
  <si>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</si>
  <si>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</si>
  <si>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</si>
  <si>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</si>
  <si>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</si>
  <si>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</si>
  <si>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</si>
  <si>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</si>
  <si>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</si>
  <si>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</si>
  <si>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</si>
  <si>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</si>
  <si>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</si>
  <si>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</si>
  <si>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</si>
  <si>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</si>
  <si>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</si>
  <si>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</si>
  <si>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</si>
  <si>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</si>
  <si>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</si>
  <si>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</si>
  <si>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</si>
  <si>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</si>
  <si>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</si>
  <si>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</si>
  <si>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</si>
  <si>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</si>
  <si>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</si>
  <si>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</si>
  <si>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</si>
  <si>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</si>
  <si>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</si>
  <si>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</si>
  <si>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</si>
  <si>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</si>
  <si>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</si>
  <si>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</si>
  <si>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</si>
  <si>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</si>
  <si>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</si>
  <si>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</si>
  <si>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</si>
  <si>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</si>
  <si>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</si>
  <si>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</si>
  <si>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</si>
  <si>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</si>
  <si>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</si>
  <si>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</si>
  <si>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</si>
  <si>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</si>
  <si>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</si>
  <si>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</si>
  <si>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</si>
  <si>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</si>
  <si>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</si>
  <si>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</si>
  <si>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</si>
  <si>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</si>
  <si>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</si>
  <si>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</si>
  <si>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</si>
  <si>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</si>
  <si>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</si>
  <si>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</si>
  <si>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</si>
  <si>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</si>
  <si>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</si>
  <si>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</si>
  <si>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</si>
  <si>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</si>
  <si>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</si>
  <si>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</si>
  <si>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</si>
  <si>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</si>
  <si>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</si>
  <si>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</si>
  <si>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</si>
  <si>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</si>
  <si>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</si>
  <si>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</si>
  <si>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</si>
  <si>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</si>
  <si>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</si>
  <si>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</si>
  <si>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</si>
  <si>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</si>
  <si>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</si>
  <si>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</si>
  <si>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</si>
  <si>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</si>
  <si>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</si>
  <si>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</si>
  <si>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</si>
  <si>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</si>
  <si>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</si>
  <si>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</si>
  <si>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</si>
  <si>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</si>
  <si>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</si>
  <si>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</si>
  <si>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</si>
  <si>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</si>
  <si>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</si>
  <si>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</si>
  <si>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</si>
  <si>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</si>
  <si>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</si>
  <si>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</si>
  <si>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</si>
  <si>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</si>
  <si>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</si>
  <si>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</si>
  <si>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</si>
  <si>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</si>
  <si>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</si>
  <si>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</si>
  <si>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</si>
  <si>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</si>
  <si>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</si>
  <si>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</si>
  <si>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</si>
  <si>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</si>
  <si>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</si>
  <si>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</si>
  <si>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</si>
  <si>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</si>
  <si>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</si>
  <si>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</si>
  <si>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</si>
  <si>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</si>
  <si>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</si>
  <si>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</si>
  <si>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</si>
  <si>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</si>
  <si>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</si>
  <si>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</si>
  <si>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</si>
  <si>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</si>
  <si>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</si>
  <si>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</si>
  <si>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</si>
  <si>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</si>
  <si>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</si>
  <si>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</si>
  <si>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</si>
  <si>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</si>
  <si>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</si>
  <si>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</si>
  <si>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</si>
  <si>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</si>
  <si>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</si>
  <si>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</si>
  <si>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</si>
  <si>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</si>
  <si>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</si>
  <si>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</si>
  <si>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</si>
  <si>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</si>
  <si>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</si>
  <si>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</si>
  <si>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</si>
  <si>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</si>
  <si>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</si>
  <si>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</si>
  <si>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</si>
  <si>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</si>
  <si>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</si>
  <si>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</si>
  <si>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</si>
  <si>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</si>
  <si>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</si>
  <si>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</si>
  <si>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</si>
  <si>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</si>
  <si>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</si>
  <si>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</si>
  <si>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</si>
  <si>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</si>
  <si>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</si>
  <si>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</si>
  <si>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</si>
  <si>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</si>
  <si>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</si>
  <si>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</si>
  <si>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</si>
  <si>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</si>
  <si>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</si>
  <si>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</si>
  <si>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</si>
  <si>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</si>
  <si>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</si>
  <si>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</si>
  <si>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</si>
  <si>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</si>
  <si>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</si>
  <si>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</si>
  <si>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</si>
  <si>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</si>
  <si>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</si>
  <si>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</si>
  <si>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</si>
  <si>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</si>
  <si>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</si>
  <si>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</si>
  <si>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</si>
  <si>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</si>
  <si>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</si>
  <si>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</si>
  <si>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</si>
  <si>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</si>
  <si>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</si>
  <si>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</si>
  <si>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</si>
  <si>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</si>
  <si>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</si>
  <si>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</si>
  <si>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</si>
  <si>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</si>
  <si>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</si>
  <si>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</si>
  <si>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</si>
  <si>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</si>
  <si>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</si>
  <si>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</si>
  <si>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</si>
  <si>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</si>
  <si>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</si>
  <si>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</si>
  <si>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</si>
  <si>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</si>
  <si>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</si>
  <si>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</si>
  <si>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</si>
  <si>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</si>
  <si>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</si>
  <si>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</si>
  <si>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</si>
  <si>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</si>
  <si>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</si>
  <si>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</si>
  <si>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</si>
  <si>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</si>
  <si>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</si>
  <si>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</si>
  <si>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</si>
  <si>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</si>
  <si>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</si>
  <si>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</si>
  <si>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</si>
  <si>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</si>
  <si>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</si>
  <si>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</si>
  <si>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</si>
  <si>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</si>
  <si>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</si>
  <si>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</si>
  <si>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</si>
  <si>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</si>
  <si>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</si>
  <si>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</si>
  <si>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</si>
  <si>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</si>
  <si>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</si>
  <si>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</si>
  <si>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</si>
  <si>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</si>
  <si>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</si>
  <si>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</si>
  <si>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</si>
  <si>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</si>
  <si>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</si>
  <si>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</si>
  <si>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</si>
  <si>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</si>
  <si>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</si>
  <si>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</si>
  <si>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</si>
  <si>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</si>
  <si>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</si>
  <si>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</si>
  <si>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</si>
  <si>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</si>
  <si>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</si>
  <si>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</si>
  <si>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</si>
  <si>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</si>
  <si>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</si>
  <si>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</si>
  <si>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</si>
  <si>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</si>
  <si>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</si>
  <si>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</si>
  <si>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</si>
  <si>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</si>
  <si>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</si>
  <si>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</si>
  <si>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</si>
  <si>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</si>
  <si>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</si>
  <si>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</si>
  <si>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</si>
  <si>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</si>
  <si>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</si>
  <si>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</si>
  <si>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</si>
  <si>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</si>
  <si>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</si>
  <si>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</si>
  <si>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</si>
  <si>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</si>
  <si>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</si>
  <si>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</si>
  <si>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</si>
  <si>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</si>
  <si>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</si>
  <si>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</si>
  <si>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</si>
  <si>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</si>
  <si>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</si>
  <si>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</si>
  <si>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</si>
  <si>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</si>
  <si>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</si>
  <si>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</si>
  <si>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</si>
  <si>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</si>
  <si>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</si>
  <si>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</si>
  <si>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</si>
  <si>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</si>
  <si>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</si>
  <si>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</si>
  <si>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</si>
  <si>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</si>
  <si>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</si>
  <si>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</si>
  <si>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</si>
  <si>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</si>
  <si>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</si>
  <si>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</si>
  <si>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</si>
  <si>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</si>
  <si>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</si>
  <si>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</si>
  <si>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</si>
  <si>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</si>
  <si>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</si>
  <si>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</si>
  <si>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</si>
  <si>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</si>
  <si>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</si>
  <si>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</si>
  <si>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</si>
  <si>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</si>
  <si>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</si>
  <si>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</si>
  <si>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</si>
  <si>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</si>
  <si>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</si>
  <si>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</si>
  <si>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</si>
  <si>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</si>
  <si>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</si>
  <si>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</si>
  <si>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</si>
  <si>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</si>
  <si>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</si>
  <si>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</si>
  <si>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</si>
  <si>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</si>
  <si>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</si>
  <si>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</si>
  <si>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</si>
  <si>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</si>
  <si>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</si>
  <si>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</si>
  <si>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</si>
  <si>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</si>
  <si>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</si>
  <si>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</si>
  <si>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</si>
  <si>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</si>
  <si>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</si>
  <si>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</si>
  <si>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</si>
  <si>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</si>
  <si>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</si>
  <si>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</si>
  <si>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</si>
  <si>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</si>
  <si>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</si>
  <si>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</si>
  <si>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</si>
  <si>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</si>
  <si>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</si>
  <si>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</si>
  <si>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</si>
  <si>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</si>
  <si>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</si>
  <si>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</si>
  <si>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</si>
  <si>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</si>
  <si>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</si>
  <si>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</si>
  <si>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</si>
  <si>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</si>
  <si>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</si>
  <si>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</si>
  <si>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</si>
  <si>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</si>
  <si>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</si>
  <si>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</si>
  <si>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</si>
  <si>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</si>
  <si>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</si>
  <si>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</si>
  <si>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</si>
  <si>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</si>
  <si>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</si>
  <si>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</si>
  <si>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</si>
  <si>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</si>
  <si>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</si>
  <si>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</si>
  <si>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</si>
  <si>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</si>
  <si>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</si>
  <si>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</si>
  <si>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</si>
  <si>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</si>
  <si>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</si>
  <si>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</si>
  <si>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</si>
  <si>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</si>
  <si>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</si>
  <si>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</si>
  <si>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</si>
  <si>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</si>
  <si>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</si>
  <si>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</si>
  <si>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</si>
  <si>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</si>
  <si>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</si>
  <si>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</si>
  <si>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</si>
  <si>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</si>
  <si>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</si>
  <si>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</si>
  <si>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</si>
  <si>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</si>
  <si>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</si>
  <si>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</si>
  <si>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</si>
  <si>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</si>
  <si>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</si>
  <si>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</si>
  <si>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</si>
  <si>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</si>
  <si>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</si>
  <si>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</si>
  <si>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</si>
  <si>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</si>
  <si>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</si>
  <si>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</si>
  <si>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</si>
  <si>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</si>
  <si>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</si>
  <si>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</si>
  <si>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</si>
  <si>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</si>
  <si>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</si>
  <si>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</si>
  <si>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</si>
  <si>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</si>
  <si>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</si>
  <si>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</si>
  <si>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</si>
  <si>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</si>
  <si>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</si>
  <si>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</si>
  <si>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</si>
  <si>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</si>
  <si>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</si>
  <si>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</si>
  <si>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</si>
  <si>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</si>
  <si>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</si>
  <si>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</si>
  <si>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</si>
  <si>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</si>
  <si>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</si>
  <si>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</si>
  <si>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</si>
  <si>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</si>
  <si>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</si>
  <si>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</si>
  <si>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</si>
  <si>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</si>
  <si>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</si>
  <si>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</si>
  <si>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</si>
  <si>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</si>
  <si>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</si>
  <si>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</si>
  <si>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</si>
  <si>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</si>
  <si>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</si>
  <si>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</si>
  <si>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</si>
  <si>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</si>
  <si>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</si>
  <si>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</si>
  <si>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</si>
  <si>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</si>
  <si>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</si>
  <si>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</si>
  <si>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</si>
  <si>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</si>
  <si>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</si>
  <si>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</si>
  <si>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</si>
  <si>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</si>
  <si>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</si>
  <si>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</si>
  <si>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</si>
  <si>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</si>
  <si>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</si>
  <si>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</si>
  <si>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</si>
  <si>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</si>
  <si>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</si>
  <si>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</si>
  <si>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</si>
  <si>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</si>
  <si>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</si>
  <si>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</si>
  <si>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</si>
  <si>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</si>
  <si>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</si>
  <si>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</si>
  <si>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</si>
  <si>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</si>
  <si>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</si>
  <si>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</si>
  <si>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</si>
  <si>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</si>
  <si>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</si>
  <si>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</si>
  <si>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</si>
  <si>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</si>
  <si>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</si>
  <si>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</si>
  <si>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</si>
  <si>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</si>
  <si>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</si>
  <si>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</si>
  <si>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</si>
  <si>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</si>
  <si>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</si>
  <si>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</si>
  <si>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</si>
  <si>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</si>
  <si>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</si>
  <si>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</si>
  <si>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</si>
  <si>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</si>
  <si>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</si>
  <si>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</si>
  <si>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</si>
  <si>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</si>
  <si>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</si>
  <si>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</si>
  <si>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</si>
  <si>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</si>
  <si>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</si>
  <si>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</si>
  <si>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</si>
  <si>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</si>
  <si>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</si>
  <si>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</si>
  <si>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</si>
  <si>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</si>
  <si>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</si>
  <si>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</si>
  <si>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</si>
  <si>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</si>
  <si>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</si>
  <si>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</si>
  <si>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</si>
  <si>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</si>
  <si>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</si>
  <si>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</si>
  <si>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</si>
  <si>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</si>
  <si>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</si>
  <si>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</si>
  <si>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</si>
  <si>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</si>
  <si>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</si>
  <si>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</si>
  <si>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</si>
  <si>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</si>
  <si>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</si>
  <si>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</si>
  <si>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</si>
  <si>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</si>
  <si>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</si>
  <si>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</si>
  <si>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</si>
  <si>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</si>
  <si>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</si>
  <si>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</si>
  <si>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</si>
  <si>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</si>
  <si>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</si>
  <si>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</si>
  <si>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</si>
  <si>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</si>
  <si>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</si>
  <si>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</si>
  <si>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</si>
  <si>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</si>
  <si>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</si>
  <si>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</si>
  <si>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</si>
  <si>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</si>
  <si>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</si>
  <si>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</si>
  <si>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</si>
  <si>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</si>
  <si>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</si>
  <si>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</si>
  <si>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</si>
  <si>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</si>
  <si>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</si>
  <si>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</si>
  <si>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</si>
  <si>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</si>
  <si>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</si>
  <si>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</si>
  <si>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</si>
  <si>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</si>
  <si>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</si>
  <si>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</si>
  <si>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</si>
  <si>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</si>
  <si>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</si>
  <si>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</si>
  <si>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</si>
  <si>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</si>
  <si>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</si>
  <si>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</si>
  <si>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</si>
  <si>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</si>
  <si>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</si>
  <si>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</si>
  <si>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</si>
  <si>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</si>
  <si>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</si>
  <si>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</si>
  <si>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</si>
  <si>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</si>
  <si>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</si>
  <si>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</si>
  <si>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</si>
  <si>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</si>
  <si>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</si>
  <si>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</si>
  <si>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</si>
  <si>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</si>
  <si>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</si>
  <si>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</si>
  <si>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</si>
  <si>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</si>
  <si>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</si>
  <si>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</si>
  <si>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</si>
  <si>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</si>
  <si>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</si>
  <si>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</si>
  <si>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</si>
  <si>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</si>
  <si>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</si>
  <si>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</si>
  <si>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</si>
  <si>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</si>
  <si>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</si>
  <si>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</si>
  <si>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</si>
  <si>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</si>
  <si>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</si>
  <si>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</si>
  <si>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</si>
  <si>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</si>
  <si>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</si>
  <si>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</si>
  <si>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</si>
  <si>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</si>
  <si>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</si>
  <si>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</si>
  <si>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</si>
  <si>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</si>
  <si>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</si>
  <si>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</si>
  <si>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</si>
  <si>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</si>
  <si>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</si>
  <si>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</si>
  <si>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</si>
  <si>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</si>
  <si>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</si>
  <si>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</si>
  <si>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</si>
  <si>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</si>
  <si>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</si>
  <si>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</si>
  <si>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</si>
  <si>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</si>
  <si>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</si>
  <si>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</si>
  <si>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</si>
  <si>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</si>
  <si>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</si>
  <si>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</si>
  <si>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</si>
  <si>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</si>
  <si>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</si>
  <si>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</si>
  <si>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</si>
  <si>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</si>
  <si>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</si>
  <si>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</si>
  <si>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</si>
  <si>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</si>
  <si>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</si>
  <si>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</si>
  <si>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</si>
  <si>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</si>
  <si>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</si>
  <si>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</si>
  <si>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</si>
  <si>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</si>
  <si>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</si>
  <si>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</si>
  <si>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</si>
  <si>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</si>
  <si>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</si>
  <si>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</si>
  <si>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</si>
  <si>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</si>
  <si>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</si>
  <si>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</si>
  <si>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</si>
  <si>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</si>
  <si>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</si>
  <si>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</si>
  <si>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</si>
  <si>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</si>
  <si>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</si>
  <si>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</si>
  <si>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</si>
  <si>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</si>
  <si>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</si>
  <si>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</si>
  <si>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</si>
  <si>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</si>
  <si>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</si>
  <si>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</si>
  <si>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</si>
  <si>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</si>
  <si>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</si>
  <si>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</si>
  <si>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</si>
  <si>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</si>
  <si>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</si>
  <si>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</si>
  <si>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</si>
  <si>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</si>
  <si>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</si>
  <si>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</si>
  <si>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</si>
  <si>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</si>
  <si>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</si>
  <si>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</si>
  <si>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</si>
  <si>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</si>
  <si>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</si>
  <si>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</si>
  <si>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</si>
  <si>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</si>
  <si>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</si>
  <si>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</si>
  <si>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</si>
  <si>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</si>
  <si>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</si>
  <si>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</si>
  <si>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</si>
  <si>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</si>
  <si>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</si>
  <si>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</si>
  <si>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</si>
  <si>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</si>
  <si>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</si>
  <si>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</si>
  <si>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</si>
  <si>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</si>
  <si>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</si>
  <si>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</si>
  <si>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</si>
  <si>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</si>
  <si>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</si>
  <si>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</si>
  <si>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</si>
  <si>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</si>
  <si>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</si>
  <si>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</si>
  <si>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</si>
  <si>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</si>
  <si>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</si>
  <si>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</si>
  <si>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</si>
  <si>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</si>
  <si>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</si>
  <si>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</si>
  <si>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</si>
  <si>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</si>
  <si>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</si>
  <si>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</si>
  <si>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</si>
  <si>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</si>
  <si>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</si>
  <si>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</si>
  <si>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</si>
  <si>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</si>
  <si>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</si>
  <si>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</si>
  <si>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</si>
  <si>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</si>
  <si>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</si>
  <si>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</si>
  <si>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</si>
  <si>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</si>
  <si>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</si>
  <si>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</si>
  <si>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</si>
  <si>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</si>
  <si>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</si>
  <si>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</si>
  <si>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</si>
  <si>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</si>
  <si>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</si>
  <si>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</si>
  <si>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</si>
  <si>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</si>
  <si>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</si>
  <si>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</si>
  <si>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</si>
  <si>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</si>
  <si>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</si>
  <si>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</si>
  <si>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</si>
  <si>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</si>
  <si>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</si>
  <si>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</si>
  <si>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</si>
  <si>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</si>
  <si>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</si>
  <si>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</si>
  <si>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</si>
  <si>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</si>
  <si>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</si>
  <si>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</si>
  <si>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</si>
  <si>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</si>
  <si>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</si>
  <si>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</si>
  <si>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</si>
  <si>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</si>
  <si>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</si>
  <si>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</si>
  <si>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</si>
  <si>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</si>
  <si>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</si>
  <si>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</si>
  <si>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</si>
  <si>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</si>
  <si>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</si>
  <si>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</si>
  <si>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</si>
  <si>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</si>
  <si>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</si>
  <si>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</si>
  <si>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</si>
  <si>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</si>
  <si>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</si>
  <si>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</si>
  <si>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</si>
  <si>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</si>
  <si>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</si>
  <si>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</si>
  <si>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</si>
  <si>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</si>
  <si>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</si>
  <si>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</si>
  <si>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</si>
  <si>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</si>
  <si>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</si>
  <si>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</si>
  <si>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</si>
  <si>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</si>
  <si>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</si>
  <si>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</si>
  <si>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</si>
  <si>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</si>
  <si>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</si>
  <si>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</si>
  <si>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</si>
  <si>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</si>
  <si>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</si>
  <si>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</si>
  <si>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</si>
  <si>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</si>
  <si>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</si>
  <si>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</si>
  <si>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</si>
  <si>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</si>
  <si>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</si>
  <si>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</si>
  <si>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</si>
  <si>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</si>
  <si>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</si>
  <si>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</si>
  <si>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</si>
  <si>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</si>
  <si>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</si>
  <si>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</si>
  <si>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</si>
  <si>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</si>
  <si>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</si>
  <si>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</si>
  <si>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</si>
  <si>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</si>
  <si>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</si>
  <si>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</si>
  <si>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</si>
  <si>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</si>
  <si>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</si>
  <si>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</si>
  <si>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</si>
  <si>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</si>
  <si>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</si>
  <si>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</si>
  <si>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</si>
  <si>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</si>
  <si>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</si>
  <si>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</si>
  <si>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</si>
  <si>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</si>
  <si>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</si>
  <si>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</si>
  <si>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</si>
  <si>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</si>
  <si>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</si>
  <si>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</si>
  <si>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</si>
  <si>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</si>
  <si>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</si>
  <si>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</si>
  <si>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</si>
  <si>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</si>
  <si>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</si>
  <si>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</si>
  <si>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</si>
  <si>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</si>
  <si>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</si>
  <si>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</si>
  <si>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</si>
  <si>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</si>
  <si>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</si>
  <si>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</si>
  <si>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</si>
  <si>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</si>
  <si>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</si>
  <si>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</si>
  <si>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</si>
  <si>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</si>
  <si>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</si>
  <si>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</si>
  <si>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</si>
  <si>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</si>
  <si>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</si>
  <si>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</si>
  <si>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</si>
  <si>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</si>
  <si>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</si>
  <si>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</si>
  <si>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</si>
  <si>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</si>
  <si>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</si>
  <si>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</si>
  <si>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</si>
  <si>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</si>
  <si>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</si>
  <si>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</si>
  <si>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</si>
  <si>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</si>
  <si>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</si>
  <si>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</si>
  <si>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</si>
  <si>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</si>
  <si>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</si>
  <si>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</si>
  <si>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</si>
  <si>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</si>
  <si>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</si>
  <si>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</si>
  <si>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</si>
  <si>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</si>
  <si>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</si>
  <si>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</si>
  <si>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</si>
  <si>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</si>
  <si>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</si>
  <si>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</si>
  <si>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</si>
  <si>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</si>
  <si>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</si>
  <si>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</si>
  <si>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</si>
  <si>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</si>
  <si>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</si>
  <si>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</si>
  <si>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</si>
  <si>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</si>
  <si>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</si>
  <si>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</si>
  <si>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</si>
  <si>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</si>
  <si>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</si>
  <si>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</si>
  <si>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</si>
  <si>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</si>
  <si>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</si>
  <si>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</si>
  <si>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</si>
  <si>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</si>
  <si>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</si>
  <si>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</si>
  <si>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</si>
  <si>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</si>
  <si>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</si>
  <si>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</si>
  <si>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</si>
  <si>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</si>
  <si>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</si>
  <si>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</si>
  <si>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</si>
  <si>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</si>
  <si>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</si>
  <si>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</si>
  <si>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</si>
  <si>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</si>
  <si>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</si>
  <si>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</si>
  <si>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</si>
  <si>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</si>
  <si>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</si>
  <si>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</si>
  <si>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</si>
  <si>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</si>
  <si>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</si>
  <si>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</si>
  <si>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</si>
  <si>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</si>
  <si>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</si>
  <si>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</si>
  <si>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</si>
  <si>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</si>
  <si>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</si>
  <si>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</si>
  <si>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</si>
  <si>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</si>
  <si>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</si>
  <si>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</si>
  <si>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</si>
  <si>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</si>
  <si>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</si>
  <si>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</si>
  <si>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</si>
  <si>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</si>
  <si>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</si>
  <si>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</si>
  <si>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</si>
  <si>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</si>
  <si>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</si>
  <si>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</si>
  <si>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</si>
  <si>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</si>
  <si>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</si>
  <si>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</si>
  <si>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</si>
  <si>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</si>
  <si>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</si>
  <si>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</si>
  <si>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</si>
  <si>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</si>
  <si>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</si>
  <si>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</si>
  <si>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</si>
  <si>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</si>
  <si>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</si>
  <si>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</si>
  <si>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</si>
  <si>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</si>
  <si>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</si>
  <si>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</si>
  <si>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</si>
  <si>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</si>
  <si>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</si>
  <si>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</si>
  <si>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</si>
  <si>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</si>
  <si>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</si>
  <si>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</si>
  <si>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</si>
  <si>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</si>
  <si>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</si>
  <si>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</si>
  <si>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</si>
  <si>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</si>
  <si>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</si>
  <si>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</si>
  <si>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</si>
  <si>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</si>
  <si>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</si>
  <si>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</si>
  <si>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</si>
  <si>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</si>
  <si>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</si>
  <si>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</si>
  <si>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</si>
  <si>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</si>
  <si>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</si>
  <si>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</si>
  <si>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</si>
  <si>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</si>
  <si>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</si>
  <si>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</si>
  <si>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</si>
  <si>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</si>
  <si>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</si>
  <si>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</si>
  <si>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</si>
  <si>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</si>
  <si>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</si>
  <si>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</si>
  <si>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</si>
  <si>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</si>
  <si>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</si>
  <si>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</si>
  <si>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</si>
  <si>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</si>
  <si>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</si>
  <si>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</si>
  <si>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</si>
  <si>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</si>
  <si>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</si>
  <si>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</si>
  <si>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</si>
  <si>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</si>
  <si>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</si>
  <si>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</si>
  <si>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</si>
  <si>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</si>
  <si>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</si>
  <si>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</si>
  <si>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</si>
  <si>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</si>
  <si>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</si>
  <si>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</si>
  <si>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</si>
  <si>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</si>
  <si>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</si>
  <si>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</si>
  <si>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</si>
  <si>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</si>
  <si>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</si>
  <si>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</si>
  <si>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</si>
  <si>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</si>
  <si>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</si>
  <si>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</si>
  <si>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</si>
  <si>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</si>
  <si>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</si>
  <si>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</si>
  <si>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</si>
  <si>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</si>
  <si>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</si>
  <si>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</si>
  <si>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</si>
  <si>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</si>
  <si>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</si>
  <si>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</si>
  <si>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</si>
  <si>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</si>
  <si>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</si>
  <si>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</si>
  <si>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</si>
  <si>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</si>
  <si>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</si>
  <si>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</si>
  <si>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</si>
  <si>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</si>
  <si>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</si>
  <si>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</si>
  <si>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</si>
  <si>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</si>
  <si>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</si>
  <si>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</si>
  <si>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</si>
  <si>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</si>
  <si>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</si>
  <si>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</si>
  <si>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</si>
  <si>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</si>
  <si>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</si>
  <si>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</si>
  <si>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</si>
  <si>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</si>
  <si>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</si>
  <si>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</si>
  <si>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</si>
  <si>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</si>
  <si>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</si>
  <si>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</si>
  <si>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</si>
  <si>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</si>
  <si>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</si>
  <si>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</si>
  <si>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</si>
  <si>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</si>
  <si>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</si>
  <si>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</si>
  <si>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</si>
  <si>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</si>
  <si>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</si>
  <si>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</si>
  <si>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</si>
  <si>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</si>
  <si>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</si>
  <si>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</si>
  <si>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</si>
  <si>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</si>
  <si>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</si>
  <si>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</si>
  <si>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</si>
  <si>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</si>
  <si>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</si>
  <si>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</si>
  <si>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</si>
  <si>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</si>
  <si>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</si>
  <si>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</si>
  <si>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</si>
  <si>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</si>
  <si>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</si>
  <si>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</si>
  <si>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</si>
  <si>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</si>
  <si>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</si>
  <si>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</si>
  <si>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</si>
  <si>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</si>
  <si>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</si>
  <si>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</si>
  <si>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</si>
  <si>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</si>
  <si>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</si>
  <si>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</si>
  <si>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</si>
  <si>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</si>
  <si>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</si>
  <si>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</si>
  <si>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</si>
  <si>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</si>
  <si>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</si>
  <si>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</si>
  <si>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</si>
  <si>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</si>
  <si>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</si>
  <si>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</si>
  <si>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</si>
  <si>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</si>
  <si>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</si>
  <si>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</si>
  <si>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</si>
  <si>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</si>
  <si>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</si>
  <si>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</si>
  <si>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</si>
  <si>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</si>
  <si>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</si>
  <si>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</si>
  <si>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</si>
  <si>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</si>
  <si>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</si>
  <si>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</si>
  <si>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</si>
  <si>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</si>
  <si>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</si>
  <si>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</si>
  <si>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</si>
  <si>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</si>
  <si>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</si>
  <si>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</si>
  <si>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</si>
  <si>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</si>
  <si>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</si>
  <si>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</si>
  <si>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</si>
  <si>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</si>
  <si>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</si>
  <si>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</si>
  <si>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</si>
  <si>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</si>
  <si>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</si>
  <si>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</si>
  <si>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</si>
  <si>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</si>
  <si>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</si>
  <si>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</si>
  <si>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</si>
  <si>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</si>
  <si>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</si>
  <si>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</si>
  <si>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</si>
  <si>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</si>
  <si>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</si>
  <si>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</si>
  <si>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</si>
  <si>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</si>
  <si>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</si>
  <si>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</si>
  <si>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</si>
  <si>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</si>
  <si>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</si>
  <si>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</si>
  <si>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</si>
  <si>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</si>
  <si>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</si>
  <si>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</si>
  <si>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</si>
  <si>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</si>
  <si>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</si>
  <si>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</si>
  <si>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</si>
  <si>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</si>
  <si>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</si>
  <si>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</si>
  <si>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</si>
  <si>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</si>
  <si>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</si>
  <si>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</si>
  <si>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</si>
  <si>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</si>
  <si>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</si>
  <si>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</si>
  <si>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</si>
  <si>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</si>
  <si>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</si>
  <si>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</si>
  <si>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</si>
  <si>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</si>
  <si>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</si>
  <si>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</si>
  <si>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</si>
  <si>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</si>
  <si>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</si>
  <si>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</si>
  <si>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</si>
  <si>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</si>
  <si>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</si>
  <si>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</si>
  <si>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</si>
  <si>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</si>
  <si>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</si>
  <si>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</si>
  <si>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</si>
  <si>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</si>
  <si>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</si>
  <si>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</si>
  <si>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</si>
  <si>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</si>
  <si>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</si>
  <si>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</si>
  <si>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</si>
  <si>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</si>
  <si>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</si>
  <si>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</si>
  <si>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</si>
  <si>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</si>
  <si>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</si>
  <si>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</si>
  <si>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</si>
  <si>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</si>
  <si>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</si>
  <si>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</si>
  <si>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</si>
  <si>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</si>
  <si>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</si>
  <si>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</si>
  <si>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</si>
  <si>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</si>
  <si>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</si>
  <si>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</si>
  <si>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</si>
  <si>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</si>
  <si>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</si>
  <si>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</si>
  <si>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</si>
  <si>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</si>
  <si>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</si>
  <si>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</si>
  <si>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</si>
  <si>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</si>
  <si>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</si>
  <si>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</si>
  <si>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</si>
  <si>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</si>
  <si>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</si>
  <si>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</si>
  <si>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</si>
  <si>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</si>
  <si>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</si>
  <si>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</si>
  <si>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</si>
  <si>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</si>
  <si>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</si>
  <si>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</si>
  <si>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</si>
  <si>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</si>
  <si>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</si>
  <si>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</si>
  <si>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</si>
  <si>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</si>
  <si>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</si>
  <si>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</si>
  <si>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</si>
  <si>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</si>
  <si>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</si>
  <si>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</si>
  <si>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</si>
  <si>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</si>
  <si>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</si>
  <si>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</si>
  <si>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</si>
  <si>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</si>
  <si>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</si>
  <si>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</si>
  <si>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</si>
  <si>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</si>
  <si>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</si>
  <si>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</si>
  <si>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</si>
  <si>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</si>
  <si>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</si>
  <si>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</si>
  <si>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</si>
  <si>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</si>
  <si>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</si>
  <si>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</si>
  <si>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</si>
  <si>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</si>
  <si>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</si>
  <si>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</si>
  <si>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</si>
  <si>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</si>
  <si>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</si>
  <si>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</si>
  <si>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</si>
  <si>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</si>
  <si>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</si>
  <si>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</si>
  <si>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</si>
  <si>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</si>
  <si>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</si>
  <si>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</si>
  <si>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</si>
  <si>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</si>
  <si>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</si>
  <si>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</si>
  <si>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</si>
  <si>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</si>
  <si>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</si>
  <si>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</si>
  <si>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</si>
  <si>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</si>
  <si>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</si>
  <si>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</si>
  <si>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</si>
  <si>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</si>
  <si>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</si>
  <si>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</si>
  <si>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</si>
  <si>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</si>
  <si>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</si>
  <si>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</si>
  <si>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</si>
  <si>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</si>
  <si>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</si>
  <si>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</si>
  <si>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</si>
  <si>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</si>
  <si>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</si>
  <si>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</si>
  <si>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</si>
  <si>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</si>
  <si>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</si>
  <si>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</si>
  <si>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</si>
  <si>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</si>
  <si>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</si>
  <si>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</si>
  <si>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</si>
  <si>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</si>
  <si>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</si>
  <si>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</si>
  <si>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</si>
  <si>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</si>
  <si>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</si>
  <si>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</si>
  <si>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</si>
  <si>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</si>
  <si>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</si>
  <si>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</si>
  <si>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</si>
  <si>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</si>
  <si>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</si>
  <si>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</si>
  <si>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</si>
  <si>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</si>
  <si>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</si>
  <si>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</si>
  <si>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</si>
  <si>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</si>
  <si>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</si>
  <si>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</si>
  <si>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</si>
  <si>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</si>
  <si>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</si>
  <si>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</si>
  <si>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</si>
  <si>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</si>
  <si>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</si>
  <si>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</si>
  <si>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</si>
  <si>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</si>
  <si>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</si>
  <si>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</si>
  <si>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</si>
  <si>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</si>
  <si>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</si>
  <si>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</si>
  <si>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</si>
  <si>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</si>
  <si>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</si>
  <si>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</si>
  <si>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</si>
  <si>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</si>
  <si>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</si>
  <si>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</si>
  <si>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</si>
  <si>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</si>
  <si>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</si>
  <si>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</si>
  <si>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</si>
  <si>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</si>
  <si>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</si>
  <si>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</si>
  <si>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</si>
  <si>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</si>
  <si>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</si>
  <si>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</si>
  <si>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</si>
  <si>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</si>
  <si>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</si>
  <si>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</si>
  <si>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</si>
  <si>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</si>
  <si>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</si>
  <si>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</si>
  <si>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</si>
  <si>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</si>
  <si>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</si>
  <si>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</si>
  <si>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</si>
  <si>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</si>
  <si>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</si>
  <si>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</si>
  <si>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</si>
  <si>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</si>
  <si>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</si>
  <si>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</si>
  <si>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</si>
  <si>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</si>
  <si>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</si>
  <si>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</si>
  <si>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</si>
  <si>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</si>
  <si>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</si>
  <si>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</si>
  <si>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</si>
  <si>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</si>
  <si>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</si>
  <si>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</si>
  <si>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</si>
  <si>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</si>
  <si>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</si>
  <si>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</si>
  <si>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</si>
  <si>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</si>
  <si>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</si>
  <si>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</si>
  <si>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</si>
  <si>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</si>
  <si>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</si>
  <si>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</si>
  <si>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</si>
  <si>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</si>
  <si>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</si>
  <si>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</si>
  <si>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</si>
  <si>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</si>
  <si>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</si>
  <si>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</si>
  <si>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</si>
  <si>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</si>
  <si>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</si>
  <si>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</si>
  <si>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</si>
  <si>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</si>
  <si>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</si>
  <si>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</si>
  <si>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</si>
  <si>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</si>
  <si>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</si>
  <si>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</si>
  <si>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</si>
  <si>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</si>
  <si>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</si>
  <si>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</si>
  <si>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</si>
  <si>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</si>
  <si>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</si>
  <si>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</si>
  <si>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</si>
  <si>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</si>
  <si>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</si>
  <si>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</si>
  <si>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</si>
  <si>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</si>
  <si>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</si>
  <si>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</si>
  <si>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</si>
  <si>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</si>
  <si>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</si>
  <si>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</si>
  <si>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</si>
  <si>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</si>
  <si>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</si>
  <si>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</si>
  <si>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</si>
  <si>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</si>
  <si>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</si>
  <si>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</si>
  <si>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</si>
  <si>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</si>
  <si>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</si>
  <si>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</si>
  <si>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</si>
  <si>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</si>
  <si>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</si>
  <si>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</si>
  <si>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</si>
  <si>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</si>
  <si>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</si>
  <si>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</si>
  <si>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</si>
  <si>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</si>
  <si>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</si>
  <si>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</si>
  <si>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</si>
  <si>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</si>
  <si>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</si>
  <si>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</si>
  <si>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</si>
  <si>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</si>
  <si>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</si>
  <si>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</si>
  <si>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</si>
  <si>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</si>
  <si>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</si>
  <si>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</si>
  <si>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</si>
  <si>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</si>
  <si>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</si>
  <si>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</si>
  <si>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</si>
  <si>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</si>
  <si>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</si>
  <si>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</si>
  <si>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</si>
  <si>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</si>
  <si>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</si>
  <si>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</si>
  <si>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</si>
  <si>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</si>
  <si>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</si>
  <si>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</si>
  <si>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</si>
  <si>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</si>
  <si>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</si>
  <si>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</si>
  <si>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</si>
  <si>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</si>
  <si>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</si>
  <si>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</si>
  <si>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</si>
  <si>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</si>
  <si>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</si>
  <si>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</si>
  <si>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</si>
  <si>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</si>
  <si>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</si>
  <si>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</si>
  <si>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</si>
  <si>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</si>
  <si>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</si>
  <si>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</si>
  <si>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</si>
  <si>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</si>
  <si>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</si>
  <si>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</si>
  <si>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</si>
  <si>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</si>
  <si>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</si>
  <si>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</si>
  <si>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</si>
  <si>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</si>
  <si>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</si>
  <si>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</si>
  <si>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</si>
  <si>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</si>
  <si>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</si>
  <si>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</si>
  <si>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</si>
  <si>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</si>
  <si>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</si>
  <si>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</si>
  <si>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</si>
  <si>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</si>
  <si>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</si>
  <si>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</si>
  <si>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</si>
  <si>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</si>
  <si>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</si>
  <si>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</si>
  <si>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</si>
  <si>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</si>
  <si>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</si>
  <si>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</si>
  <si>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</si>
  <si>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</si>
  <si>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</si>
  <si>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</si>
  <si>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</si>
  <si>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</si>
  <si>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</si>
  <si>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</si>
  <si>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</si>
  <si>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</si>
  <si>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</si>
  <si>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</si>
  <si>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</si>
  <si>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</si>
  <si>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</si>
  <si>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</si>
  <si>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</si>
  <si>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</si>
  <si>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</si>
  <si>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</si>
  <si>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</si>
  <si>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</si>
  <si>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</si>
  <si>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</si>
  <si>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</si>
  <si>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</si>
  <si>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</si>
  <si>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</si>
  <si>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</si>
  <si>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</si>
  <si>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</si>
  <si>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</si>
  <si>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</si>
  <si>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</si>
  <si>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</si>
  <si>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</si>
  <si>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</si>
  <si>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</si>
  <si>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</si>
  <si>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</si>
  <si>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</si>
  <si>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</si>
  <si>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</si>
  <si>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</si>
  <si>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</si>
  <si>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</si>
  <si>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</si>
  <si>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</si>
  <si>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</si>
  <si>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</si>
  <si>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</si>
  <si>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</si>
  <si>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</si>
  <si>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</si>
  <si>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</si>
  <si>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</si>
  <si>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</si>
  <si>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</si>
  <si>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</si>
  <si>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</si>
  <si>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</si>
  <si>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</si>
  <si>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</si>
  <si>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</si>
  <si>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</si>
  <si>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</si>
  <si>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</si>
  <si>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</si>
  <si>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</si>
  <si>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</si>
  <si>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</si>
  <si>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</si>
  <si>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</si>
  <si>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</si>
  <si>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</si>
  <si>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</si>
  <si>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</si>
  <si>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</si>
  <si>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</si>
  <si>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</si>
  <si>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</si>
  <si>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</si>
  <si>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</si>
  <si>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</si>
  <si>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</si>
  <si>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</si>
  <si>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</si>
  <si>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</si>
  <si>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</si>
  <si>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</si>
  <si>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</si>
  <si>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</si>
  <si>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</si>
  <si>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</si>
  <si>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</si>
  <si>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</si>
  <si>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</si>
  <si>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</si>
  <si>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</si>
  <si>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</si>
  <si>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</si>
  <si>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</si>
  <si>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</si>
  <si>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</si>
  <si>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</si>
  <si>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</si>
  <si>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</si>
  <si>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</si>
  <si>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</si>
  <si>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</si>
  <si>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</si>
  <si>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</si>
  <si>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</si>
  <si>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</si>
  <si>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</si>
  <si>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</si>
  <si>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</si>
  <si>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</si>
  <si>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</si>
  <si>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</si>
  <si>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</si>
  <si>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</si>
  <si>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</si>
  <si>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</si>
  <si>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</si>
  <si>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</si>
  <si>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</si>
  <si>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</si>
  <si>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</si>
  <si>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</si>
  <si>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</si>
  <si>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</si>
  <si>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</si>
  <si>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</si>
  <si>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</si>
  <si>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</si>
  <si>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</si>
  <si>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</si>
  <si>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</si>
  <si>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</si>
  <si>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</si>
  <si>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</si>
  <si>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</si>
  <si>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</si>
  <si>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</si>
  <si>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</si>
  <si>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</si>
  <si>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</si>
  <si>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</si>
  <si>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</si>
  <si>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</si>
  <si>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</si>
  <si>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</si>
  <si>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</si>
  <si>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</si>
  <si>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</si>
  <si>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</si>
  <si>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</si>
  <si>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</si>
  <si>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</si>
  <si>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</si>
  <si>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</si>
  <si>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</si>
  <si>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</si>
  <si>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</si>
  <si>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</si>
  <si>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</si>
  <si>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</si>
  <si>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</si>
  <si>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</si>
  <si>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</si>
  <si>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</si>
  <si>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</si>
  <si>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</si>
  <si>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</si>
  <si>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</si>
  <si>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</si>
  <si>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</si>
  <si>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</si>
  <si>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</si>
  <si>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</si>
  <si>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</si>
  <si>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</si>
  <si>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</si>
  <si>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</si>
  <si>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</si>
  <si>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</si>
  <si>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</si>
  <si>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</si>
  <si>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</si>
  <si>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</si>
  <si>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</si>
  <si>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</si>
  <si>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</si>
  <si>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</si>
  <si>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</si>
  <si>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</si>
  <si>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</si>
  <si>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</si>
  <si>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</si>
  <si>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</si>
  <si>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</si>
  <si>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</si>
  <si>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</si>
  <si>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</si>
  <si>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</si>
  <si>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</si>
  <si>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</si>
  <si>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</si>
  <si>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</si>
  <si>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</si>
  <si>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</si>
  <si>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</si>
  <si>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</si>
  <si>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</si>
  <si>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</si>
  <si>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</si>
  <si>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</si>
  <si>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</si>
  <si>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</si>
  <si>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</si>
  <si>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</si>
  <si>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</si>
  <si>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</si>
  <si>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</si>
  <si>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</si>
  <si>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</si>
  <si>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</si>
  <si>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</si>
  <si>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</si>
  <si>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</si>
  <si>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</si>
  <si>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</si>
  <si>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</si>
  <si>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</si>
  <si>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</si>
  <si>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</si>
  <si>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</si>
  <si>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</si>
  <si>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</si>
  <si>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</si>
  <si>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</si>
  <si>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</si>
  <si>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</si>
  <si>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</si>
  <si>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</si>
  <si>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</si>
  <si>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</si>
  <si>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</si>
  <si>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</si>
  <si>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</si>
  <si>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</si>
  <si>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</si>
  <si>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</si>
  <si>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</si>
  <si>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</si>
  <si>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</si>
  <si>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</si>
  <si>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</si>
  <si>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</si>
  <si>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</si>
  <si>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</si>
  <si>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</si>
  <si>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</si>
  <si>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</si>
  <si>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</si>
  <si>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</si>
  <si>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</si>
  <si>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</si>
  <si>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</si>
  <si>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</si>
  <si>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</si>
  <si>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</si>
  <si>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</si>
  <si>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</si>
  <si>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</si>
  <si>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</si>
  <si>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</si>
  <si>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</si>
  <si>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</si>
  <si>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</si>
  <si>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</si>
  <si>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</si>
  <si>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</si>
  <si>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</si>
  <si>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</si>
  <si>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</si>
  <si>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</si>
  <si>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</si>
  <si>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</si>
  <si>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</si>
  <si>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</si>
  <si>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</si>
  <si>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</si>
  <si>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</si>
  <si>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</si>
  <si>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</si>
  <si>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</si>
  <si>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</si>
  <si>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</si>
  <si>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</si>
  <si>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</si>
  <si>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</si>
  <si>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</si>
  <si>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</si>
  <si>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</si>
  <si>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</si>
  <si>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</si>
  <si>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</si>
  <si>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</si>
  <si>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</si>
  <si>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</si>
  <si>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</si>
  <si>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</si>
  <si>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</si>
  <si>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</si>
  <si>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</si>
  <si>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</si>
  <si>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</si>
  <si>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</si>
  <si>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</si>
  <si>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</si>
  <si>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</si>
  <si>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</si>
  <si>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</si>
  <si>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</si>
  <si>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</si>
  <si>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</si>
  <si>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</si>
  <si>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</si>
  <si>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</si>
  <si>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</si>
  <si>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</si>
  <si>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</si>
  <si>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</si>
  <si>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</si>
  <si>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</si>
  <si>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</si>
  <si>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</si>
  <si>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</si>
  <si>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</si>
  <si>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</si>
  <si>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</si>
  <si>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</si>
  <si>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</si>
  <si>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</si>
  <si>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</si>
  <si>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</si>
  <si>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</si>
  <si>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</si>
  <si>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</si>
  <si>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</si>
  <si>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</si>
  <si>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</si>
  <si>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</si>
  <si>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</si>
  <si>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</si>
  <si>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</si>
  <si>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</si>
  <si>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</si>
  <si>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</si>
  <si>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</si>
  <si>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</si>
  <si>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</si>
  <si>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</si>
  <si>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</si>
  <si>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</si>
  <si>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</si>
  <si>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</si>
  <si>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</si>
  <si>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</si>
  <si>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</si>
  <si>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</si>
  <si>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</si>
  <si>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</si>
  <si>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</si>
  <si>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</si>
  <si>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</si>
  <si>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</si>
  <si>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</si>
  <si>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</si>
  <si>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</si>
  <si>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</si>
  <si>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</si>
  <si>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</si>
  <si>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</si>
  <si>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</si>
  <si>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</si>
  <si>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</si>
  <si>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</si>
  <si>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</si>
  <si>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</si>
  <si>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</si>
  <si>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</si>
  <si>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</si>
  <si>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</si>
  <si>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</si>
  <si>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</si>
  <si>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</si>
  <si>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</si>
  <si>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</si>
  <si>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</si>
  <si>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</si>
  <si>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</si>
  <si>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</si>
  <si>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</si>
  <si>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</si>
  <si>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</si>
  <si>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</si>
  <si>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</si>
  <si>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</si>
  <si>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</si>
  <si>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</si>
  <si>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</si>
  <si>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</si>
  <si>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</si>
  <si>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</si>
  <si>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</si>
  <si>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</si>
  <si>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</si>
  <si>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</si>
  <si>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</si>
  <si>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</si>
  <si>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</si>
  <si>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</si>
  <si>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</si>
  <si>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</si>
  <si>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</si>
  <si>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</si>
  <si>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</si>
  <si>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</si>
  <si>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</si>
  <si>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</si>
  <si>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</si>
  <si>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</si>
  <si>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</si>
  <si>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</si>
  <si>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</si>
  <si>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</si>
  <si>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</si>
  <si>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</si>
  <si>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</si>
  <si>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</si>
  <si>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</si>
  <si>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</si>
  <si>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</si>
  <si>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</si>
  <si>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</si>
  <si>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</si>
  <si>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</si>
  <si>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</si>
  <si>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</si>
  <si>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</si>
  <si>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</si>
  <si>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</si>
  <si>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</si>
  <si>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</si>
  <si>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</si>
  <si>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</si>
  <si>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</si>
  <si>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</si>
  <si>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</si>
  <si>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</si>
  <si>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</si>
  <si>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</si>
  <si>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</si>
  <si>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</si>
  <si>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</si>
  <si>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</si>
  <si>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</si>
  <si>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</si>
  <si>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</si>
  <si>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</si>
  <si>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</si>
  <si>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</si>
  <si>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</si>
  <si>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</si>
  <si>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</si>
  <si>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</si>
  <si>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</si>
  <si>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</si>
  <si>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</si>
  <si>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</si>
  <si>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</si>
  <si>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</si>
  <si>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</si>
  <si>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</si>
  <si>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</si>
  <si>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</si>
  <si>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</si>
  <si>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</si>
  <si>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</si>
  <si>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</si>
  <si>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</si>
  <si>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</si>
  <si>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</si>
  <si>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</si>
  <si>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</si>
  <si>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</si>
  <si>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</si>
  <si>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</si>
  <si>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</si>
  <si>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</si>
  <si>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</si>
  <si>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</si>
  <si>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</si>
  <si>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</si>
  <si>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</si>
  <si>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</si>
  <si>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</si>
  <si>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</si>
  <si>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</si>
  <si>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</si>
  <si>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</si>
  <si>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</si>
  <si>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</si>
  <si>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</si>
  <si>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</si>
  <si>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</si>
  <si>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</si>
  <si>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</si>
  <si>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</si>
  <si>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</si>
  <si>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</si>
  <si>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</si>
  <si>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</si>
  <si>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</si>
  <si>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</si>
  <si>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</si>
  <si>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</si>
  <si>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</si>
  <si>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</si>
  <si>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</si>
  <si>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</si>
  <si>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</si>
  <si>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</si>
  <si>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</si>
  <si>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</si>
  <si>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</si>
  <si>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</si>
  <si>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</si>
  <si>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</si>
  <si>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</si>
  <si>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</si>
  <si>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</si>
  <si>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</si>
  <si>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</si>
  <si>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</si>
  <si>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</si>
  <si>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</si>
  <si>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</si>
  <si>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</si>
  <si>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</si>
  <si>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</si>
  <si>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</si>
  <si>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</si>
  <si>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</si>
  <si>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</si>
  <si>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</si>
  <si>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</si>
  <si>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</si>
  <si>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</si>
  <si>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</si>
  <si>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</si>
  <si>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</si>
  <si>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</si>
  <si>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</si>
  <si>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</si>
  <si>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</si>
  <si>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</si>
  <si>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</si>
  <si>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</si>
  <si>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</si>
  <si>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</si>
  <si>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</si>
  <si>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</si>
  <si>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</si>
  <si>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</si>
  <si>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</si>
  <si>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</si>
  <si>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</si>
  <si>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</si>
  <si>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</si>
  <si>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</si>
  <si>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</si>
  <si>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</si>
  <si>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</si>
  <si>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</si>
  <si>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</si>
  <si>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</si>
  <si>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</si>
  <si>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</si>
  <si>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</si>
  <si>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</si>
  <si>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</si>
  <si>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</si>
  <si>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</si>
  <si>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</si>
  <si>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</si>
  <si>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</si>
  <si>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</si>
  <si>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</si>
  <si>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</si>
  <si>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</si>
  <si>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</si>
  <si>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</si>
  <si>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</si>
  <si>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</si>
  <si>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</si>
  <si>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</si>
  <si>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</si>
  <si>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</si>
  <si>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</si>
  <si>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</si>
  <si>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</si>
  <si>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</si>
  <si>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</si>
  <si>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</si>
  <si>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</si>
  <si>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</si>
  <si>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</si>
  <si>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</si>
  <si>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</si>
  <si>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</si>
  <si>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</si>
  <si>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</si>
  <si>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</si>
  <si>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</si>
  <si>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</si>
  <si>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</si>
  <si>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</si>
  <si>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</si>
  <si>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</si>
  <si>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</si>
  <si>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</si>
  <si>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</si>
  <si>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</si>
  <si>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</si>
  <si>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</si>
  <si>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</si>
  <si>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</si>
  <si>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</si>
  <si>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</si>
  <si>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</si>
  <si>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</si>
  <si>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</si>
  <si>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</si>
  <si>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</si>
  <si>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</si>
  <si>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</si>
  <si>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</si>
  <si>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</si>
  <si>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</si>
  <si>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</si>
  <si>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</si>
  <si>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</si>
  <si>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</si>
  <si>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</si>
  <si>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</si>
  <si>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</si>
  <si>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</si>
  <si>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</si>
  <si>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</si>
  <si>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</si>
  <si>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</si>
  <si>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</si>
  <si>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</si>
  <si>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</si>
  <si>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</si>
  <si>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</si>
  <si>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</si>
  <si>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</si>
  <si>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</si>
  <si>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</si>
  <si>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</si>
  <si>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</si>
  <si>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</si>
  <si>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</si>
  <si>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</si>
  <si>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</si>
  <si>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</si>
  <si>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</si>
  <si>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</si>
  <si>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</si>
  <si>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</si>
  <si>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</si>
  <si>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</si>
  <si>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</si>
  <si>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</si>
  <si>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</si>
  <si>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</si>
  <si>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</si>
  <si>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</si>
  <si>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</si>
  <si>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</si>
  <si>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</si>
  <si>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</si>
  <si>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</si>
  <si>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</si>
  <si>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</si>
  <si>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</si>
  <si>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</si>
  <si>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</si>
  <si>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</si>
  <si>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</si>
  <si>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</si>
  <si>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</si>
  <si>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</si>
  <si>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</si>
  <si>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</si>
  <si>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</si>
  <si>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</si>
  <si>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</si>
  <si>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</si>
  <si>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</si>
  <si>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</si>
  <si>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</si>
  <si>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</si>
  <si>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</si>
  <si>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</si>
  <si>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</si>
  <si>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</si>
  <si>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</si>
  <si>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</si>
  <si>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</si>
  <si>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</si>
  <si>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</si>
  <si>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</si>
  <si>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</si>
  <si>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</si>
  <si>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</si>
  <si>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</si>
  <si>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</si>
  <si>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</si>
  <si>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</si>
  <si>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</si>
  <si>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</si>
  <si>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</si>
  <si>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</si>
  <si>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</si>
  <si>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</si>
  <si>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</si>
  <si>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</si>
  <si>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</si>
  <si>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</si>
  <si>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</si>
  <si>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</si>
  <si>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</si>
  <si>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</si>
  <si>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</si>
  <si>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</si>
  <si>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</si>
  <si>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</si>
  <si>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</si>
  <si>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</si>
  <si>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</si>
  <si>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</si>
  <si>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</si>
  <si>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</si>
  <si>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</si>
  <si>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</si>
  <si>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</si>
  <si>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</si>
  <si>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</si>
  <si>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</si>
  <si>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</si>
  <si>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</si>
  <si>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</si>
  <si>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</si>
  <si>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</si>
  <si>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</si>
  <si>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</si>
  <si>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</si>
  <si>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</si>
  <si>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</si>
  <si>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</si>
  <si>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</si>
  <si>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</si>
  <si>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</si>
  <si>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</si>
  <si>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</si>
  <si>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</si>
  <si>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</si>
  <si>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</si>
  <si>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</si>
  <si>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</si>
  <si>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</si>
  <si>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</si>
  <si>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</si>
  <si>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</si>
  <si>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</si>
  <si>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</si>
  <si>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</si>
  <si>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</si>
  <si>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</si>
  <si>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</si>
  <si>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</si>
  <si>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</si>
  <si>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</si>
  <si>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</si>
  <si>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</si>
  <si>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</si>
  <si>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</si>
  <si>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</si>
  <si>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</si>
  <si>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</si>
  <si>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</si>
  <si>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</si>
  <si>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</si>
  <si>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</si>
  <si>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</si>
  <si>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</si>
  <si>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</si>
  <si>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</si>
  <si>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</si>
  <si>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</si>
  <si>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</si>
  <si>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</si>
  <si>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</si>
  <si>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</si>
  <si>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</si>
  <si>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</si>
  <si>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</si>
  <si>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</si>
  <si>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</si>
  <si>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</si>
  <si>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</si>
  <si>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</si>
  <si>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</si>
  <si>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</si>
  <si>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</si>
  <si>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</si>
  <si>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</si>
  <si>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</si>
  <si>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</si>
  <si>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</si>
  <si>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</si>
  <si>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</si>
  <si>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</si>
  <si>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</si>
  <si>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</si>
  <si>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</si>
  <si>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</si>
  <si>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</si>
  <si>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</si>
  <si>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</si>
  <si>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</si>
  <si>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</si>
  <si>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</si>
  <si>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</si>
  <si>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</si>
  <si>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</si>
  <si>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</si>
  <si>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</si>
  <si>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</si>
  <si>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</si>
  <si>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</si>
  <si>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</si>
  <si>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</si>
  <si>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</si>
  <si>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</si>
  <si>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</si>
  <si>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</si>
  <si>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</si>
  <si>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</si>
  <si>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</si>
  <si>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</si>
  <si>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</si>
  <si>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</si>
  <si>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</si>
  <si>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</si>
  <si>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</si>
  <si>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</si>
  <si>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</si>
  <si>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</si>
  <si>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</si>
  <si>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</si>
  <si>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</si>
  <si>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</si>
  <si>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</si>
  <si>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</si>
  <si>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</si>
  <si>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</si>
  <si>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</si>
  <si>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</si>
  <si>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</si>
  <si>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</si>
  <si>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</si>
  <si>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</si>
  <si>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</si>
  <si>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</si>
  <si>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</si>
  <si>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</si>
  <si>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</si>
  <si>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</si>
  <si>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</si>
  <si>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</si>
  <si>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</si>
  <si>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</si>
  <si>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</si>
  <si>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</si>
  <si>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</si>
  <si>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</si>
  <si>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</si>
  <si>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</si>
  <si>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</si>
  <si>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</si>
  <si>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</si>
  <si>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</si>
  <si>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</si>
  <si>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</si>
  <si>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</si>
  <si>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</si>
  <si>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</si>
  <si>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</si>
  <si>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</si>
  <si>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</si>
  <si>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</si>
  <si>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</si>
  <si>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</si>
  <si>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</si>
  <si>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</si>
  <si>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</si>
  <si>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</si>
  <si>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</si>
  <si>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</si>
  <si>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</si>
  <si>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</si>
  <si>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</si>
  <si>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</si>
  <si>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</si>
  <si>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</si>
  <si>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</si>
  <si>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</si>
  <si>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</si>
  <si>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</si>
  <si>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</si>
  <si>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</si>
  <si>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</si>
  <si>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</si>
  <si>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</si>
  <si>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</si>
  <si>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</si>
  <si>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</si>
  <si>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</si>
  <si>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</si>
  <si>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</si>
  <si>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</si>
  <si>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</si>
  <si>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</si>
  <si>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</si>
  <si>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</si>
  <si>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</si>
  <si>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</si>
  <si>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</si>
  <si>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</si>
  <si>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</si>
  <si>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</si>
  <si>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</si>
  <si>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</si>
  <si>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</si>
  <si>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</si>
  <si>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</si>
  <si>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</si>
  <si>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</si>
  <si>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</si>
  <si>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</si>
  <si>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</si>
  <si>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</si>
  <si>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</si>
  <si>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</si>
  <si>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</si>
  <si>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</si>
  <si>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</si>
  <si>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</si>
  <si>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</si>
  <si>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</si>
  <si>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</si>
  <si>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</si>
  <si>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</si>
  <si>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</si>
  <si>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</si>
  <si>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</si>
  <si>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</si>
  <si>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</si>
  <si>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</si>
  <si>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</si>
  <si>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</si>
  <si>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</si>
  <si>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</si>
  <si>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</si>
  <si>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</si>
  <si>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</si>
  <si>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</si>
  <si>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</si>
  <si>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</si>
  <si>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</si>
  <si>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</si>
  <si>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</si>
  <si>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</si>
  <si>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</si>
  <si>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</si>
  <si>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</si>
  <si>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</si>
  <si>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</si>
  <si>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</si>
  <si>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</si>
  <si>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</si>
  <si>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</si>
  <si>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</si>
  <si>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</si>
  <si>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</si>
  <si>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</si>
  <si>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</si>
  <si>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</si>
  <si>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</si>
  <si>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</si>
  <si>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</si>
  <si>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</si>
  <si>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</si>
  <si>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</si>
  <si>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</si>
  <si>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</si>
  <si>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</si>
  <si>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</si>
  <si>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</si>
  <si>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</si>
  <si>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</si>
  <si>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</si>
  <si>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</si>
  <si>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</si>
  <si>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</si>
  <si>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</si>
  <si>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</si>
  <si>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</si>
  <si>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</si>
  <si>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</si>
  <si>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</si>
  <si>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</si>
  <si>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</si>
  <si>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</si>
  <si>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</si>
  <si>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</si>
  <si>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</si>
  <si>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</si>
  <si>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</si>
  <si>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</si>
  <si>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</si>
  <si>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</si>
  <si>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</si>
  <si>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</si>
  <si>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</si>
  <si>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</si>
  <si>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</si>
  <si>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</si>
  <si>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</si>
  <si>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</si>
  <si>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</si>
  <si>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</si>
  <si>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</si>
  <si>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</si>
  <si>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</si>
  <si>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</si>
  <si>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</si>
  <si>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</si>
  <si>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</si>
  <si>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</si>
  <si>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</si>
  <si>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</si>
  <si>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</si>
  <si>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</si>
  <si>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</si>
  <si>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</si>
  <si>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</si>
  <si>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</si>
  <si>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</si>
  <si>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</si>
  <si>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</si>
  <si>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</si>
  <si>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</si>
  <si>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</si>
  <si>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</si>
  <si>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</si>
  <si>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</si>
  <si>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</si>
  <si>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</si>
  <si>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</si>
  <si>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</si>
  <si>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</si>
  <si>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</si>
  <si>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</si>
  <si>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</si>
  <si>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</si>
  <si>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</si>
  <si>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</si>
  <si>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</si>
  <si>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</si>
  <si>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</si>
  <si>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</si>
  <si>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</si>
  <si>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</si>
  <si>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</si>
  <si>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</si>
  <si>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</si>
  <si>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</si>
  <si>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</si>
  <si>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</si>
  <si>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</si>
  <si>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</si>
  <si>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</si>
  <si>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</si>
  <si>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</si>
  <si>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</si>
  <si>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</si>
  <si>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</si>
  <si>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</si>
  <si>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</si>
  <si>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</si>
  <si>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</si>
  <si>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</si>
  <si>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</si>
  <si>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</si>
  <si>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</si>
  <si>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</si>
  <si>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</si>
  <si>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</si>
  <si>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</si>
  <si>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</si>
  <si>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</si>
  <si>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</si>
  <si>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</si>
  <si>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</si>
  <si>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</si>
  <si>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</si>
  <si>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</si>
  <si>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</si>
  <si>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</si>
  <si>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</si>
  <si>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</si>
  <si>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</si>
  <si>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</si>
  <si>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</si>
  <si>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</si>
  <si>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</si>
  <si>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</si>
  <si>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</si>
  <si>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</si>
  <si>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</si>
  <si>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</si>
  <si>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</si>
  <si>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</si>
  <si>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</si>
  <si>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</si>
  <si>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</si>
  <si>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</si>
  <si>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</si>
  <si>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</si>
  <si>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</si>
  <si>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</si>
  <si>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</si>
  <si>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</si>
  <si>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</si>
  <si>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</si>
  <si>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</si>
  <si>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</si>
  <si>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</si>
  <si>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</si>
  <si>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</si>
  <si>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</si>
  <si>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</si>
  <si>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</si>
  <si>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</si>
  <si>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</si>
  <si>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</si>
  <si>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</si>
  <si>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</si>
  <si>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</si>
  <si>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</si>
  <si>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</si>
  <si>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</si>
  <si>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</si>
  <si>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</si>
  <si>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</si>
  <si>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</si>
  <si>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</si>
  <si>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</si>
  <si>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</si>
  <si>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</si>
  <si>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</si>
  <si>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</si>
  <si>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</si>
  <si>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</si>
  <si>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</si>
  <si>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</si>
  <si>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</si>
  <si>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</si>
  <si>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</si>
  <si>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</si>
  <si>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</si>
  <si>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</si>
  <si>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</si>
  <si>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</si>
  <si>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</si>
  <si>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</si>
  <si>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</si>
  <si>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</si>
  <si>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</si>
  <si>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</si>
  <si>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</si>
  <si>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</si>
  <si>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</si>
  <si>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</si>
  <si>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</si>
  <si>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</si>
  <si>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</si>
  <si>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</si>
  <si>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</si>
  <si>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</si>
  <si>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</si>
  <si>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</si>
  <si>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</si>
  <si>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</si>
  <si>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</si>
  <si>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</si>
  <si>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</si>
  <si>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</si>
  <si>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</si>
  <si>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</si>
  <si>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</si>
  <si>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</si>
  <si>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</si>
  <si>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</si>
  <si>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</si>
  <si>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</si>
  <si>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</si>
  <si>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</si>
  <si>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</si>
  <si>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</si>
  <si>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</si>
  <si>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</si>
  <si>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</si>
  <si>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</si>
  <si>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</si>
  <si>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</si>
  <si>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</si>
  <si>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</si>
  <si>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</si>
  <si>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</si>
  <si>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</si>
  <si>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</si>
  <si>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</si>
  <si>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</si>
  <si>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</si>
  <si>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</si>
  <si>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</si>
  <si>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</si>
  <si>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</si>
  <si>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</si>
  <si>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</si>
  <si>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</si>
  <si>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</si>
  <si>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</si>
  <si>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</si>
  <si>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</si>
  <si>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</si>
  <si>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</si>
  <si>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</si>
  <si>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</si>
  <si>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</si>
  <si>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</si>
  <si>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</si>
  <si>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</si>
  <si>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</si>
  <si>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</si>
  <si>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</si>
  <si>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</si>
  <si>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</si>
  <si>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</si>
  <si>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</si>
  <si>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</si>
  <si>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</si>
  <si>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</si>
  <si>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</si>
  <si>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</si>
  <si>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</si>
  <si>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</si>
  <si>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</si>
  <si>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</si>
  <si>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</si>
  <si>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</si>
  <si>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</si>
  <si>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</si>
  <si>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</si>
  <si>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</si>
  <si>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</si>
  <si>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</si>
  <si>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</si>
  <si>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</si>
  <si>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</si>
  <si>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</si>
  <si>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</si>
  <si>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</si>
  <si>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</si>
  <si>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</si>
  <si>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</si>
  <si>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</si>
  <si>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</si>
  <si>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</si>
  <si>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</si>
  <si>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</si>
  <si>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</si>
  <si>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</si>
  <si>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</si>
  <si>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</si>
  <si>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</si>
  <si>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</si>
  <si>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</si>
  <si>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</si>
  <si>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</si>
  <si>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</si>
  <si>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</si>
  <si>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</si>
  <si>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</si>
  <si>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</si>
  <si>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</si>
  <si>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</si>
  <si>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</si>
  <si>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</si>
  <si>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</si>
  <si>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</si>
  <si>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</si>
  <si>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</si>
  <si>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</si>
  <si>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</si>
  <si>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</si>
  <si>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</si>
  <si>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</si>
  <si>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</si>
  <si>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</si>
  <si>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</si>
  <si>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</si>
  <si>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</si>
  <si>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</si>
  <si>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</si>
  <si>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</si>
  <si>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</si>
  <si>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</si>
  <si>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</si>
  <si>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</si>
  <si>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</si>
  <si>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</si>
  <si>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</si>
  <si>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</si>
  <si>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</si>
  <si>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</si>
  <si>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</si>
  <si>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</si>
  <si>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</si>
  <si>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</si>
  <si>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</si>
  <si>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</si>
  <si>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</si>
  <si>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</si>
  <si>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</si>
  <si>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</si>
  <si>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</si>
  <si>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</si>
  <si>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</si>
  <si>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</si>
  <si>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</si>
  <si>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</si>
  <si>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</si>
  <si>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</si>
  <si>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</si>
  <si>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</si>
  <si>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</si>
  <si>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</si>
  <si>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</si>
  <si>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</si>
  <si>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</si>
  <si>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</si>
  <si>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</si>
  <si>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</si>
  <si>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</si>
  <si>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</si>
  <si>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</si>
  <si>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</si>
  <si>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</si>
  <si>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</si>
  <si>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</si>
  <si>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</si>
  <si>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</si>
  <si>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</si>
  <si>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</si>
  <si>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</si>
  <si>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</si>
  <si>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</si>
  <si>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</si>
  <si>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</si>
  <si>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</si>
  <si>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</si>
  <si>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</si>
  <si>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</si>
  <si>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</si>
  <si>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</si>
  <si>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</si>
  <si>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</si>
  <si>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</si>
  <si>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</si>
  <si>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</si>
  <si>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</si>
  <si>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</si>
  <si>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</si>
  <si>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</si>
  <si>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</si>
  <si>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</si>
  <si>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</si>
  <si>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</si>
  <si>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</si>
  <si>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</si>
  <si>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</si>
  <si>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</si>
  <si>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</si>
  <si>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</si>
  <si>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</si>
  <si>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</si>
  <si>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</si>
  <si>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</si>
  <si>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</si>
  <si>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</si>
  <si>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</si>
  <si>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</si>
  <si>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</si>
  <si>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</si>
  <si>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</si>
  <si>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</si>
  <si>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</si>
  <si>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</si>
  <si>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</si>
  <si>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</si>
  <si>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</si>
  <si>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</si>
  <si>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</si>
  <si>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</si>
  <si>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</si>
  <si>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</si>
  <si>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</si>
  <si>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</si>
  <si>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</si>
  <si>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</si>
  <si>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</si>
  <si>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</si>
  <si>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</si>
  <si>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</si>
  <si>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</si>
  <si>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</si>
  <si>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</si>
  <si>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</si>
  <si>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</si>
  <si>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</si>
  <si>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</si>
  <si>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</si>
  <si>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</si>
  <si>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</si>
  <si>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</si>
  <si>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</si>
  <si>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</si>
  <si>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</si>
  <si>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</si>
  <si>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</si>
  <si>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</si>
  <si>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</si>
  <si>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</si>
  <si>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</si>
  <si>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</si>
  <si>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</si>
  <si>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</si>
  <si>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</si>
  <si>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</si>
  <si>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</si>
  <si>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</si>
  <si>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</si>
  <si>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</si>
  <si>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</si>
  <si>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</si>
  <si>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</si>
  <si>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</si>
  <si>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</si>
  <si>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</si>
  <si>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</si>
  <si>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</si>
  <si>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</si>
  <si>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</si>
  <si>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</si>
  <si>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</si>
  <si>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</si>
  <si>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</si>
  <si>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</si>
  <si>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</si>
  <si>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</si>
  <si>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</si>
  <si>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</si>
  <si>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</si>
  <si>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</si>
  <si>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</si>
  <si>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</si>
  <si>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</si>
  <si>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</si>
  <si>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</si>
  <si>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</si>
  <si>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</si>
  <si>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</si>
  <si>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</si>
  <si>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</si>
  <si>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</si>
  <si>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</si>
  <si>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</si>
  <si>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</si>
  <si>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</si>
  <si>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</si>
  <si>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</si>
  <si>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</si>
  <si>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</si>
  <si>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</si>
  <si>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</si>
  <si>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</si>
  <si>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</si>
  <si>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</si>
  <si>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</si>
  <si>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</si>
  <si>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</si>
  <si>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</si>
  <si>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</si>
  <si>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</si>
  <si>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</si>
  <si>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</si>
  <si>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</si>
  <si>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</si>
  <si>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</si>
  <si>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</si>
  <si>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</si>
  <si>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</si>
  <si>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</si>
  <si>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</si>
  <si>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</si>
  <si>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</si>
  <si>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</si>
  <si>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</si>
  <si>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</si>
  <si>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</si>
  <si>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</si>
  <si>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</si>
  <si>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</si>
  <si>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</si>
  <si>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</si>
  <si>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</si>
  <si>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</si>
  <si>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</si>
  <si>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</si>
  <si>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</si>
  <si>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</si>
  <si>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</si>
  <si>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</si>
  <si>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</si>
  <si>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</si>
  <si>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</si>
  <si>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</si>
  <si>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</si>
  <si>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</si>
  <si>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</si>
  <si>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</si>
  <si>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</si>
  <si>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</si>
  <si>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</si>
  <si>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</si>
  <si>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</si>
  <si>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</si>
  <si>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</si>
  <si>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</si>
  <si>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</si>
  <si>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</si>
  <si>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</si>
  <si>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</si>
  <si>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</si>
  <si>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</si>
  <si>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</si>
  <si>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</si>
  <si>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</si>
  <si>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</si>
  <si>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</si>
  <si>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</si>
  <si>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</si>
  <si>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</si>
  <si>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</si>
  <si>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</si>
  <si>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</si>
  <si>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</si>
  <si>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</si>
  <si>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</si>
  <si>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</si>
  <si>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</si>
  <si>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</si>
  <si>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</si>
  <si>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</si>
  <si>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</si>
  <si>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</si>
  <si>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</si>
  <si>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</si>
  <si>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</si>
  <si>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</si>
  <si>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</si>
  <si>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</si>
  <si>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</si>
  <si>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</si>
  <si>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</si>
  <si>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</si>
  <si>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</si>
  <si>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</si>
  <si>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</si>
  <si>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</si>
  <si>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</si>
  <si>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</si>
  <si>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</si>
  <si>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</si>
  <si>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</si>
  <si>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</si>
  <si>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</si>
  <si>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</si>
  <si>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</si>
  <si>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</si>
  <si>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</si>
  <si>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</si>
  <si>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</si>
  <si>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</si>
  <si>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</si>
  <si>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</si>
  <si>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</si>
  <si>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</si>
  <si>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</si>
  <si>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</si>
  <si>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</si>
  <si>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</si>
  <si>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</si>
  <si>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</si>
  <si>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</si>
  <si>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</si>
  <si>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</si>
  <si>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</si>
  <si>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</si>
  <si>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</si>
  <si>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</si>
  <si>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</si>
  <si>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</si>
  <si>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</si>
  <si>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</si>
  <si>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</si>
  <si>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</si>
  <si>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</si>
  <si>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</si>
  <si>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</si>
  <si>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</si>
  <si>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</si>
  <si>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</si>
  <si>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</si>
  <si>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</si>
  <si>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</si>
  <si>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</si>
  <si>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</si>
  <si>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</si>
  <si>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</si>
  <si>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</si>
  <si>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</si>
  <si>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</si>
  <si>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</si>
  <si>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</si>
  <si>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</si>
  <si>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</si>
  <si>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</si>
  <si>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</si>
  <si>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</si>
  <si>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</si>
  <si>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</si>
  <si>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</si>
  <si>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</si>
  <si>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</si>
  <si>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</si>
  <si>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</si>
  <si>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</si>
  <si>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</si>
  <si>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</si>
  <si>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</si>
  <si>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</si>
  <si>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</si>
  <si>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</si>
  <si>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</si>
  <si>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</si>
  <si>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</si>
  <si>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</si>
  <si>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</si>
  <si>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</si>
  <si>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</si>
  <si>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</si>
  <si>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</si>
  <si>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</si>
  <si>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</si>
  <si>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</si>
  <si>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</si>
  <si>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</si>
  <si>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</si>
  <si>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</si>
  <si>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</si>
  <si>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</si>
  <si>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</si>
  <si>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</si>
  <si>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</si>
  <si>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</si>
  <si>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</si>
  <si>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</si>
  <si>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</si>
  <si>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</si>
  <si>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</si>
  <si>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</si>
  <si>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</si>
  <si>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</si>
  <si>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</si>
  <si>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</si>
  <si>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</si>
  <si>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</si>
  <si>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</si>
  <si>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</si>
  <si>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</si>
  <si>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</si>
  <si>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</si>
  <si>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</si>
  <si>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</si>
  <si>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</si>
  <si>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</si>
  <si>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</si>
  <si>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</si>
  <si>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</si>
  <si>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</si>
  <si>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</si>
  <si>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</si>
  <si>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</si>
  <si>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</si>
  <si>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</si>
  <si>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</si>
  <si>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</si>
  <si>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</si>
  <si>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</si>
  <si>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</si>
  <si>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</si>
  <si>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</si>
  <si>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</si>
  <si>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</si>
  <si>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</si>
  <si>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</si>
  <si>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</si>
  <si>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</si>
  <si>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</si>
  <si>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</si>
  <si>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</si>
  <si>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</si>
  <si>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</si>
  <si>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</si>
  <si>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</si>
  <si>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</si>
  <si>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</si>
  <si>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</si>
  <si>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</si>
  <si>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</si>
  <si>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</si>
  <si>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</si>
  <si>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</si>
  <si>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</si>
  <si>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</si>
  <si>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</si>
  <si>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</si>
  <si>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</si>
  <si>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</si>
  <si>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</si>
  <si>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</si>
  <si>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</si>
  <si>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</si>
  <si>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</si>
  <si>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</si>
  <si>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</si>
  <si>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</si>
  <si>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</si>
  <si>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</si>
  <si>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</si>
  <si>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</si>
  <si>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</si>
  <si>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</si>
  <si>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</si>
  <si>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</si>
  <si>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</si>
  <si>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</si>
  <si>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</si>
  <si>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</si>
  <si>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</si>
  <si>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</si>
  <si>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</si>
  <si>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</si>
  <si>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</si>
  <si>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</si>
  <si>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</si>
  <si>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</si>
  <si>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</si>
  <si>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</si>
  <si>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</si>
  <si>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</si>
  <si>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</si>
  <si>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</si>
  <si>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</si>
  <si>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</si>
  <si>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</si>
  <si>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</si>
  <si>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</si>
  <si>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</si>
  <si>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</si>
  <si>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</si>
  <si>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</si>
  <si>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</si>
  <si>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</si>
  <si>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</si>
  <si>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</si>
  <si>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</si>
  <si>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</si>
  <si>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</si>
  <si>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</si>
  <si>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</si>
  <si>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</si>
  <si>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</si>
  <si>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</si>
  <si>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</si>
  <si>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</si>
  <si>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</si>
  <si>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</si>
  <si>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</si>
  <si>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</si>
  <si>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</si>
  <si>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</si>
  <si>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</si>
  <si>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</si>
  <si>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</si>
  <si>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</si>
  <si>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</si>
  <si>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</si>
  <si>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</si>
  <si>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</si>
  <si>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</si>
  <si>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</si>
  <si>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</si>
  <si>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</si>
  <si>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</si>
  <si>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</si>
  <si>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</si>
  <si>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</si>
  <si>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</si>
  <si>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</si>
  <si>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</si>
  <si>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</si>
  <si>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</si>
  <si>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</si>
  <si>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</si>
  <si>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</si>
  <si>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</si>
  <si>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</si>
  <si>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</si>
  <si>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</si>
  <si>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</si>
  <si>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</si>
  <si>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</si>
  <si>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</si>
  <si>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</si>
  <si>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</si>
  <si>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</si>
  <si>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</si>
  <si>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</si>
  <si>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</si>
  <si>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</si>
  <si>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</si>
  <si>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</si>
  <si>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</si>
  <si>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</si>
  <si>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</si>
  <si>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</si>
  <si>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</si>
  <si>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</si>
  <si>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</si>
  <si>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</si>
  <si>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</si>
  <si>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</si>
  <si>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</si>
  <si>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</si>
  <si>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</si>
  <si>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</si>
  <si>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</si>
  <si>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</si>
  <si>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</si>
  <si>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</si>
  <si>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</si>
  <si>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</si>
  <si>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</si>
  <si>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</si>
  <si>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</si>
  <si>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</si>
  <si>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</si>
  <si>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</si>
  <si>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</si>
  <si>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</si>
  <si>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</si>
  <si>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</si>
  <si>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</si>
  <si>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</si>
  <si>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</si>
  <si>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</si>
  <si>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</si>
  <si>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</si>
  <si>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</si>
  <si>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</si>
  <si>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</si>
  <si>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</si>
  <si>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</si>
  <si>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</si>
  <si>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</si>
  <si>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</si>
  <si>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</si>
  <si>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</si>
  <si>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</si>
  <si>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</si>
  <si>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</si>
  <si>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</si>
  <si>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</si>
  <si>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</si>
  <si>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</si>
  <si>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</si>
  <si>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</si>
  <si>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</si>
  <si>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</si>
  <si>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</si>
  <si>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</si>
  <si>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</si>
  <si>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</si>
  <si>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</si>
  <si>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</si>
  <si>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</si>
  <si>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</si>
  <si>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</si>
  <si>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</si>
  <si>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</si>
  <si>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</si>
  <si>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</si>
  <si>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</si>
  <si>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</si>
  <si>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</si>
  <si>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</si>
  <si>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</si>
  <si>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</si>
  <si>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</si>
  <si>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</si>
  <si>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</si>
  <si>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</si>
  <si>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</si>
  <si>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</si>
  <si>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</si>
  <si>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</si>
  <si>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</si>
  <si>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</si>
  <si>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</si>
  <si>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</si>
  <si>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</si>
  <si>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</si>
  <si>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</si>
  <si>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</si>
  <si>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</si>
  <si>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</si>
  <si>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</si>
  <si>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</si>
  <si>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</si>
  <si>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</si>
  <si>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</si>
  <si>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</si>
  <si>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</si>
  <si>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</si>
  <si>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</si>
  <si>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</si>
  <si>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</si>
  <si>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</si>
  <si>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</si>
  <si>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</si>
  <si>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</si>
  <si>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</si>
  <si>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</si>
  <si>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</si>
  <si>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</si>
  <si>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</si>
  <si>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</si>
  <si>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</si>
  <si>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</si>
  <si>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</si>
  <si>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</si>
  <si>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</si>
  <si>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</si>
  <si>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</si>
  <si>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</si>
  <si>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</si>
  <si>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</si>
  <si>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</si>
  <si>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</si>
  <si>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</si>
  <si>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</si>
  <si>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</si>
  <si>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</si>
  <si>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</si>
  <si>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</si>
  <si>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</si>
  <si>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</si>
  <si>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</si>
  <si>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</si>
  <si>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</si>
  <si>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</si>
  <si>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</si>
  <si>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</si>
  <si>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</si>
  <si>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</si>
  <si>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</si>
  <si>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</si>
  <si>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</si>
  <si>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</si>
  <si>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</si>
  <si>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</si>
  <si>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</si>
  <si>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</si>
  <si>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</si>
  <si>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</si>
  <si>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</si>
  <si>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</si>
  <si>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</si>
  <si>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</si>
  <si>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</si>
  <si>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</si>
  <si>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</si>
  <si>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</si>
  <si>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</si>
  <si>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</si>
  <si>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</si>
  <si>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</si>
  <si>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</si>
  <si>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</si>
  <si>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</si>
  <si>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</si>
  <si>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</si>
  <si>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</si>
  <si>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</si>
  <si>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</si>
  <si>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</si>
  <si>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</si>
  <si>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</si>
  <si>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</si>
  <si>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</si>
  <si>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</si>
  <si>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</si>
  <si>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</si>
  <si>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</si>
  <si>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</si>
  <si>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</si>
  <si>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</si>
  <si>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</si>
  <si>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</si>
  <si>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</si>
  <si>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</si>
  <si>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</si>
  <si>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</si>
  <si>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</si>
  <si>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</si>
  <si>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</si>
  <si>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</si>
  <si>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</si>
  <si>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</si>
  <si>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</si>
  <si>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</si>
  <si>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</si>
  <si>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</si>
  <si>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</si>
  <si>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</si>
  <si>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</si>
  <si>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</si>
  <si>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</si>
  <si>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</si>
  <si>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</si>
  <si>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</si>
  <si>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</si>
  <si>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</si>
  <si>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</si>
  <si>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</si>
  <si>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</si>
  <si>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</si>
  <si>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</si>
  <si>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</si>
  <si>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</si>
  <si>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</si>
  <si>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</si>
  <si>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</si>
  <si>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</si>
  <si>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</si>
  <si>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</si>
  <si>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</si>
  <si>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</si>
  <si>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</si>
  <si>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</si>
  <si>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</si>
  <si>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</si>
  <si>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</si>
  <si>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</si>
  <si>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</si>
  <si>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</si>
  <si>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</si>
  <si>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</si>
  <si>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</si>
  <si>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</si>
  <si>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</si>
  <si>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</si>
  <si>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</si>
  <si>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</si>
  <si>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</si>
  <si>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</si>
  <si>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</si>
  <si>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</si>
  <si>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</si>
  <si>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</si>
  <si>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</si>
  <si>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</si>
  <si>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</si>
  <si>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</si>
  <si>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</si>
  <si>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</si>
  <si>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</si>
  <si>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</si>
  <si>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</si>
  <si>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</si>
  <si>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</si>
  <si>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</si>
  <si>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</si>
  <si>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</si>
  <si>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</si>
  <si>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</si>
  <si>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</si>
  <si>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</si>
  <si>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</si>
  <si>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</si>
  <si>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</si>
  <si>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</si>
  <si>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</si>
  <si>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</si>
  <si>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</si>
  <si>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</si>
  <si>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</si>
  <si>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</si>
  <si>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</si>
  <si>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</si>
  <si>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</si>
  <si>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</si>
  <si>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</si>
  <si>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</si>
  <si>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</si>
  <si>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</si>
  <si>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</si>
  <si>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</si>
  <si>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</si>
  <si>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</si>
  <si>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</si>
  <si>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</si>
  <si>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</si>
  <si>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</si>
  <si>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</si>
  <si>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</si>
  <si>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</si>
  <si>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</si>
  <si>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</si>
  <si>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</si>
  <si>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</si>
  <si>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</si>
  <si>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</si>
  <si>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</si>
  <si>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</si>
  <si>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</si>
  <si>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</si>
  <si>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</si>
  <si>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</si>
  <si>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</si>
  <si>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</si>
  <si>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</si>
  <si>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</si>
  <si>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</si>
  <si>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</si>
  <si>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</si>
  <si>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</si>
  <si>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</si>
  <si>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</si>
  <si>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</si>
  <si>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</si>
  <si>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</si>
  <si>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</si>
  <si>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</si>
  <si>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</si>
  <si>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</si>
  <si>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</si>
  <si>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</si>
  <si>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</si>
  <si>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</si>
  <si>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</si>
  <si>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</si>
  <si>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</si>
  <si>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</si>
  <si>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</si>
  <si>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</si>
  <si>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</si>
  <si>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</si>
  <si>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</si>
  <si>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</si>
  <si>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</si>
  <si>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</si>
  <si>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</si>
  <si>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</si>
  <si>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</si>
  <si>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</si>
  <si>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</si>
  <si>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</si>
  <si>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</si>
  <si>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</si>
  <si>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</si>
  <si>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</si>
  <si>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</si>
  <si>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</si>
  <si>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</si>
  <si>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</si>
  <si>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</si>
  <si>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</si>
  <si>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</si>
  <si>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</si>
  <si>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</si>
  <si>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</si>
  <si>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</si>
  <si>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</si>
  <si>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</si>
  <si>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</si>
  <si>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</si>
  <si>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</si>
  <si>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</si>
  <si>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</si>
  <si>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</si>
  <si>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</si>
  <si>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</si>
  <si>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</si>
  <si>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</si>
  <si>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</si>
  <si>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</si>
  <si>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</si>
  <si>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</si>
  <si>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</si>
  <si>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</si>
  <si>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</si>
  <si>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</si>
  <si>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</si>
  <si>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</si>
  <si>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</si>
  <si>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</si>
  <si>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</si>
  <si>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</si>
  <si>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</si>
  <si>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</si>
  <si>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</si>
  <si>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</si>
  <si>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</si>
  <si>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</si>
  <si>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</si>
  <si>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</si>
  <si>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</si>
  <si>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</si>
  <si>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</si>
  <si>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</si>
  <si>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</si>
  <si>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</si>
  <si>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</si>
  <si>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</si>
  <si>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</si>
  <si>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</si>
  <si>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</si>
  <si>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</si>
  <si>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</si>
  <si>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</si>
  <si>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</si>
  <si>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</si>
  <si>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</si>
  <si>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</si>
  <si>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</si>
  <si>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</si>
  <si>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</si>
  <si>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</si>
  <si>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</si>
  <si>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</si>
  <si>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</si>
  <si>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</si>
  <si>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</si>
  <si>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</si>
  <si>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</si>
  <si>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</si>
  <si>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</si>
  <si>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</si>
  <si>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</si>
  <si>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</si>
  <si>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</si>
  <si>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</si>
  <si>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</si>
  <si>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</si>
  <si>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</si>
  <si>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</si>
  <si>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</si>
  <si>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</si>
  <si>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</si>
  <si>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</si>
  <si>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</si>
  <si>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</si>
  <si>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</si>
  <si>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</si>
  <si>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</si>
  <si>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</si>
  <si>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</si>
  <si>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</si>
  <si>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</si>
  <si>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</si>
  <si>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</si>
  <si>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</si>
  <si>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</si>
  <si>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</si>
  <si>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</si>
  <si>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</si>
  <si>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</si>
  <si>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</si>
  <si>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</si>
  <si>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</si>
  <si>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</si>
  <si>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</si>
  <si>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</si>
  <si>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</si>
  <si>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</si>
  <si>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</si>
  <si>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</si>
  <si>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</si>
  <si>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</si>
  <si>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</si>
  <si>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</si>
  <si>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</si>
  <si>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</si>
  <si>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</si>
  <si>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</si>
  <si>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</si>
  <si>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</si>
  <si>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</si>
  <si>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</si>
  <si>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</si>
  <si>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</si>
  <si>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</si>
  <si>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</si>
  <si>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</si>
  <si>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</si>
  <si>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</si>
  <si>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</si>
  <si>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</si>
  <si>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</si>
  <si>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</si>
  <si>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</si>
  <si>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</si>
  <si>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</si>
  <si>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</si>
  <si>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</si>
  <si>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</si>
  <si>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</si>
  <si>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</si>
  <si>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</si>
  <si>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</si>
  <si>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</si>
  <si>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</si>
  <si>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</si>
  <si>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</si>
  <si>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</si>
  <si>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</si>
  <si>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</si>
  <si>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</si>
  <si>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</si>
  <si>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</si>
  <si>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</si>
  <si>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</si>
  <si>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</si>
  <si>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</si>
  <si>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</si>
  <si>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</si>
  <si>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</si>
  <si>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</si>
  <si>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</si>
  <si>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</si>
  <si>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</si>
  <si>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</si>
  <si>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</si>
  <si>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</si>
  <si>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</si>
  <si>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</si>
  <si>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</si>
  <si>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</si>
  <si>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</si>
  <si>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</si>
  <si>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</si>
  <si>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</si>
  <si>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</si>
  <si>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</si>
  <si>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</si>
  <si>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</si>
  <si>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</si>
  <si>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</si>
  <si>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</si>
  <si>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</si>
  <si>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</si>
  <si>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</si>
  <si>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</si>
  <si>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</si>
  <si>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</si>
  <si>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</si>
  <si>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</si>
  <si>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</si>
  <si>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</si>
  <si>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</si>
  <si>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</si>
  <si>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</si>
  <si>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</si>
  <si>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</si>
  <si>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</si>
  <si>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</si>
  <si>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</si>
  <si>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</si>
  <si>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</si>
  <si>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</si>
  <si>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</si>
  <si>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</si>
  <si>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</si>
  <si>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</si>
  <si>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</si>
  <si>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</si>
  <si>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</si>
  <si>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</si>
  <si>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</si>
  <si>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</si>
  <si>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</si>
  <si>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</si>
  <si>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</si>
  <si>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</si>
  <si>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</si>
  <si>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</si>
  <si>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</si>
  <si>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</si>
  <si>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</si>
  <si>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</si>
  <si>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</si>
  <si>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</si>
  <si>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</si>
  <si>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</si>
  <si>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</si>
  <si>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</si>
  <si>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</si>
  <si>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</si>
  <si>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</si>
  <si>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</si>
  <si>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</si>
  <si>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</si>
  <si>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</si>
  <si>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</si>
  <si>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</si>
  <si>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</si>
  <si>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</si>
  <si>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</si>
  <si>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</si>
  <si>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</si>
  <si>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</si>
  <si>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</si>
  <si>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</si>
  <si>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</si>
  <si>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</si>
  <si>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</si>
  <si>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</si>
  <si>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</si>
  <si>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</si>
  <si>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</si>
  <si>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</si>
  <si>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</si>
  <si>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</si>
  <si>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</si>
  <si>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</si>
  <si>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</si>
  <si>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</si>
  <si>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</si>
  <si>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</si>
  <si>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</si>
  <si>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</si>
  <si>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</si>
  <si>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</si>
  <si>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</si>
  <si>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</si>
  <si>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</si>
  <si>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</si>
  <si>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</si>
  <si>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</si>
  <si>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</si>
  <si>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</si>
  <si>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</si>
  <si>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</si>
  <si>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</si>
  <si>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</si>
  <si>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</si>
  <si>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</si>
  <si>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</si>
  <si>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</si>
  <si>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</si>
  <si>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</si>
  <si>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</si>
  <si>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</si>
  <si>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</si>
  <si>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</si>
  <si>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</si>
  <si>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</si>
  <si>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</si>
  <si>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</si>
  <si>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</si>
  <si>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</si>
  <si>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</si>
  <si>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</si>
  <si>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</si>
  <si>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</si>
  <si>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</si>
  <si>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</si>
  <si>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</si>
  <si>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</si>
  <si>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</si>
  <si>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</si>
  <si>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</si>
  <si>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</si>
  <si>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</si>
  <si>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</si>
  <si>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</si>
  <si>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</si>
  <si>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</si>
  <si>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</si>
  <si>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</si>
  <si>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</si>
  <si>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</si>
  <si>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</si>
  <si>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</si>
  <si>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</si>
  <si>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</si>
  <si>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</si>
  <si>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</si>
  <si>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</si>
  <si>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</si>
  <si>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</si>
  <si>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</si>
  <si>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</si>
  <si>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</si>
  <si>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</si>
  <si>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</si>
  <si>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</si>
  <si>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</si>
  <si>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</si>
  <si>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</si>
  <si>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</si>
  <si>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</si>
  <si>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</si>
  <si>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</si>
  <si>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</si>
  <si>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</si>
  <si>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</si>
  <si>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</si>
  <si>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</si>
  <si>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</si>
  <si>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</si>
  <si>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</si>
  <si>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</si>
  <si>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</si>
  <si>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</si>
  <si>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</si>
  <si>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</si>
  <si>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</si>
  <si>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</si>
  <si>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</si>
  <si>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</si>
  <si>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</si>
  <si>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</si>
  <si>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</si>
  <si>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</si>
  <si>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</si>
  <si>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</si>
  <si>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</si>
  <si>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</si>
  <si>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</si>
  <si>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</si>
  <si>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</si>
  <si>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</si>
  <si>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</si>
  <si>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</si>
  <si>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</si>
  <si>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</si>
  <si>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</si>
  <si>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</si>
  <si>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</si>
  <si>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</si>
  <si>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</si>
  <si>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</si>
  <si>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</si>
  <si>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</si>
  <si>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</si>
  <si>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</si>
  <si>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</si>
  <si>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</si>
  <si>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</si>
  <si>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</si>
  <si>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</si>
  <si>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</si>
  <si>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</si>
  <si>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</si>
  <si>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</si>
  <si>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</si>
  <si>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</si>
  <si>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</si>
  <si>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</si>
  <si>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</si>
  <si>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</si>
  <si>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</si>
  <si>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</si>
  <si>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</si>
  <si>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</si>
  <si>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</si>
  <si>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</si>
  <si>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</si>
  <si>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</si>
  <si>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</si>
  <si>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</si>
  <si>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</si>
  <si>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</si>
  <si>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</si>
  <si>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</si>
  <si>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</si>
  <si>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</si>
  <si>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</si>
  <si>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</si>
  <si>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</si>
  <si>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</si>
  <si>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</si>
  <si>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</si>
  <si>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</si>
  <si>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</si>
  <si>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</si>
  <si>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</si>
  <si>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</si>
  <si>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</si>
  <si>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</si>
  <si>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</si>
  <si>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</si>
  <si>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</si>
  <si>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</si>
  <si>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</si>
  <si>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</si>
  <si>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</si>
  <si>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</si>
  <si>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</si>
  <si>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</si>
  <si>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</si>
  <si>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</si>
  <si>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</si>
  <si>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</si>
  <si>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</si>
  <si>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</si>
  <si>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</si>
  <si>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</si>
  <si>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</si>
  <si>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</si>
  <si>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</si>
  <si>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</si>
  <si>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</si>
  <si>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</si>
  <si>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</si>
  <si>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</si>
  <si>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</si>
  <si>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</si>
  <si>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</si>
  <si>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</si>
  <si>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</si>
  <si>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</si>
  <si>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</si>
  <si>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</si>
  <si>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</si>
  <si>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</si>
  <si>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</si>
  <si>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</si>
  <si>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</si>
  <si>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</si>
  <si>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</si>
  <si>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</si>
  <si>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</si>
  <si>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</si>
  <si>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</si>
  <si>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</si>
  <si>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</si>
  <si>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</si>
  <si>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</si>
  <si>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</si>
  <si>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</si>
  <si>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</si>
  <si>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</si>
  <si>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</si>
  <si>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</si>
  <si>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</si>
  <si>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</si>
  <si>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</si>
  <si>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</si>
  <si>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</si>
  <si>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</si>
  <si>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</si>
  <si>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</si>
  <si>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</si>
  <si>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</si>
  <si>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</si>
  <si>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</si>
  <si>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</si>
  <si>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</si>
  <si>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</si>
  <si>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</si>
  <si>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</si>
  <si>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</si>
  <si>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</si>
  <si>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</si>
  <si>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</si>
  <si>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</si>
  <si>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</si>
  <si>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</si>
  <si>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</si>
  <si>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</si>
  <si>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</si>
  <si>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</si>
  <si>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</si>
  <si>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</si>
  <si>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</si>
  <si>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</si>
  <si>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</si>
  <si>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</si>
  <si>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</si>
  <si>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</si>
  <si>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</si>
  <si>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</si>
  <si>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</si>
  <si>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</si>
  <si>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</si>
  <si>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</si>
  <si>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</si>
  <si>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</si>
  <si>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</si>
  <si>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</si>
  <si>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</si>
  <si>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</si>
  <si>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</si>
  <si>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</si>
  <si>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</si>
  <si>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</si>
  <si>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</si>
  <si>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</si>
  <si>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</si>
  <si>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</si>
  <si>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</si>
  <si>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</si>
  <si>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</si>
  <si>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</si>
  <si>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</si>
  <si>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</si>
  <si>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</si>
  <si>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</si>
  <si>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</si>
  <si>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</si>
  <si>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</si>
  <si>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</si>
  <si>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</si>
  <si>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</si>
  <si>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</si>
  <si>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</si>
  <si>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</si>
  <si>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</si>
  <si>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</si>
  <si>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</si>
  <si>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</si>
  <si>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</si>
  <si>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</si>
  <si>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</si>
  <si>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</si>
  <si>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</si>
  <si>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</si>
  <si>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</si>
  <si>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</si>
  <si>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</si>
  <si>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</si>
  <si>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</si>
  <si>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</si>
  <si>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</si>
  <si>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</si>
  <si>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</si>
  <si>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</si>
  <si>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</si>
  <si>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</si>
  <si>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</si>
  <si>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</si>
  <si>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</si>
  <si>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</si>
  <si>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</si>
  <si>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</si>
  <si>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</si>
  <si>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</si>
  <si>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</si>
  <si>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</si>
  <si>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</si>
  <si>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</si>
  <si>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</si>
  <si>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</si>
  <si>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</si>
  <si>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</si>
  <si>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</si>
  <si>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</si>
  <si>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</si>
  <si>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</si>
  <si>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</si>
  <si>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</si>
  <si>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</si>
  <si>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</si>
  <si>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</si>
  <si>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</si>
  <si>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</si>
  <si>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</si>
  <si>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</si>
  <si>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</si>
  <si>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</si>
  <si>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</si>
  <si>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</si>
  <si>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</si>
  <si>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</si>
  <si>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</si>
  <si>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</si>
  <si>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</si>
  <si>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</si>
  <si>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</si>
  <si>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</si>
  <si>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</si>
  <si>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</si>
  <si>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</si>
  <si>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</si>
  <si>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</si>
  <si>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</si>
  <si>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</si>
  <si>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</si>
  <si>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</si>
  <si>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</si>
  <si>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</si>
  <si>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</si>
  <si>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</si>
  <si>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</si>
  <si>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</si>
  <si>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</si>
  <si>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</si>
  <si>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</si>
  <si>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</si>
  <si>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</si>
  <si>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</si>
  <si>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</si>
  <si>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</si>
  <si>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</si>
  <si>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</si>
  <si>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</si>
  <si>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</si>
  <si>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</si>
  <si>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</si>
  <si>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</si>
  <si>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</si>
  <si>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</si>
  <si>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</si>
  <si>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</si>
  <si>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</si>
  <si>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</si>
  <si>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</si>
  <si>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</si>
  <si>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</si>
  <si>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</si>
  <si>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</si>
  <si>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</si>
  <si>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</si>
  <si>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</si>
  <si>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</si>
  <si>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</si>
  <si>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</si>
  <si>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</si>
  <si>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</si>
  <si>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</si>
  <si>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</si>
  <si>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</si>
  <si>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</si>
  <si>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</si>
  <si>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</si>
  <si>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</si>
  <si>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</si>
  <si>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</si>
  <si>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</si>
  <si>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</si>
  <si>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</si>
  <si>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</si>
  <si>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</si>
  <si>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</si>
  <si>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</si>
  <si>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</si>
  <si>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</si>
  <si>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</si>
  <si>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</si>
  <si>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</si>
  <si>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</si>
  <si>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</si>
  <si>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</si>
  <si>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</si>
  <si>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</si>
  <si>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</si>
  <si>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</si>
  <si>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</si>
  <si>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</si>
  <si>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</si>
  <si>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</si>
  <si>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</si>
  <si>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</si>
  <si>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</si>
  <si>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</si>
  <si>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</si>
  <si>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</si>
  <si>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</si>
  <si>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</si>
  <si>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</si>
  <si>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</si>
  <si>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</si>
  <si>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</si>
  <si>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</si>
  <si>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</si>
  <si>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</si>
  <si>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</si>
  <si>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</si>
  <si>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</si>
  <si>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</si>
  <si>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</si>
  <si>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</si>
  <si>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</si>
  <si>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</si>
  <si>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</si>
  <si>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</si>
  <si>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</si>
  <si>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</si>
  <si>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</si>
  <si>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</si>
  <si>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</si>
  <si>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</si>
  <si>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</si>
  <si>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</si>
  <si>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</si>
  <si>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</si>
  <si>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</si>
  <si>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</si>
  <si>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</si>
  <si>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</si>
  <si>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</si>
  <si>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</si>
  <si>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</si>
  <si>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</si>
  <si>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</si>
  <si>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</si>
  <si>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</si>
  <si>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</si>
  <si>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</si>
  <si>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</si>
  <si>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</si>
  <si>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</si>
  <si>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</si>
  <si>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</si>
  <si>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</si>
  <si>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</si>
  <si>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</si>
  <si>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</si>
  <si>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</si>
  <si>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</si>
  <si>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</si>
  <si>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</si>
  <si>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</si>
  <si>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</si>
  <si>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</si>
  <si>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</si>
  <si>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</si>
  <si>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</si>
  <si>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</si>
  <si>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</si>
  <si>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</si>
  <si>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</si>
  <si>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</si>
  <si>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</si>
  <si>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</si>
  <si>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</si>
  <si>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</si>
  <si>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</si>
  <si>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</si>
  <si>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</si>
  <si>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</si>
  <si>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</si>
  <si>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</si>
  <si>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</si>
  <si>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</si>
  <si>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</si>
  <si>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</si>
  <si>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</si>
  <si>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</si>
  <si>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</si>
  <si>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</si>
  <si>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</si>
  <si>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</si>
  <si>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</si>
  <si>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</si>
  <si>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</si>
  <si>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</si>
  <si>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</si>
  <si>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</si>
  <si>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</si>
  <si>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</si>
  <si>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</si>
  <si>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</si>
  <si>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</si>
  <si>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</si>
  <si>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</si>
  <si>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</si>
  <si>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</si>
  <si>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</si>
  <si>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</si>
  <si>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</si>
  <si>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</si>
  <si>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</si>
  <si>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</si>
  <si>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</si>
  <si>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</si>
  <si>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</si>
  <si>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</si>
  <si>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</si>
  <si>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</si>
  <si>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</si>
  <si>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</si>
  <si>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</si>
  <si>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</si>
  <si>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</si>
  <si>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</si>
  <si>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</si>
  <si>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</si>
  <si>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</si>
  <si>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</si>
  <si>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</si>
  <si>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</si>
  <si>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</si>
  <si>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</si>
  <si>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</si>
  <si>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</si>
  <si>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</si>
  <si>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</si>
  <si>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</si>
  <si>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</si>
  <si>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</si>
  <si>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</si>
  <si>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</si>
  <si>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</si>
  <si>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</si>
  <si>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</si>
  <si>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</si>
  <si>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</si>
  <si>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</si>
  <si>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</si>
  <si>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</si>
  <si>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</si>
  <si>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</si>
  <si>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</si>
  <si>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</si>
  <si>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</si>
  <si>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</si>
  <si>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</si>
  <si>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</si>
  <si>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</si>
  <si>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</si>
  <si>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</si>
  <si>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</si>
  <si>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</si>
  <si>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</si>
  <si>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</si>
  <si>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</si>
  <si>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</si>
  <si>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</si>
  <si>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</si>
  <si>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</si>
  <si>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</si>
  <si>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</si>
  <si>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</si>
  <si>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</si>
  <si>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</si>
  <si>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</si>
  <si>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</si>
  <si>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</si>
  <si>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</si>
  <si>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</si>
  <si>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</si>
  <si>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</si>
  <si>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</si>
  <si>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</si>
  <si>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</si>
  <si>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</si>
  <si>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</si>
  <si>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</si>
  <si>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</si>
  <si>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</si>
  <si>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</si>
  <si>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</si>
  <si>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</si>
  <si>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</si>
  <si>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</si>
  <si>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</si>
  <si>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</si>
  <si>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</si>
  <si>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</si>
  <si>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</si>
  <si>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</si>
  <si>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</si>
  <si>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</si>
  <si>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</si>
  <si>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</si>
  <si>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</si>
  <si>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</si>
  <si>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</si>
  <si>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</si>
  <si>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</si>
  <si>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</si>
  <si>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</si>
  <si>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</si>
  <si>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</si>
  <si>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</si>
  <si>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</si>
  <si>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</si>
  <si>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</si>
  <si>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</si>
  <si>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</si>
  <si>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</si>
  <si>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</si>
  <si>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</si>
  <si>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</si>
  <si>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</si>
  <si>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</si>
  <si>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</si>
  <si>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</si>
  <si>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</si>
  <si>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</si>
  <si>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</si>
  <si>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</si>
  <si>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</si>
  <si>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</si>
  <si>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</si>
  <si>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</si>
  <si>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</si>
  <si>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</si>
  <si>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</si>
  <si>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</si>
  <si>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</si>
  <si>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</si>
  <si>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</si>
  <si>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</si>
  <si>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</si>
  <si>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</si>
  <si>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</si>
  <si>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</si>
  <si>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</si>
  <si>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</si>
  <si>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</si>
  <si>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</si>
  <si>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</si>
  <si>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</si>
  <si>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</si>
  <si>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</si>
  <si>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</si>
  <si>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</si>
  <si>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</si>
  <si>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</si>
  <si>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</si>
  <si>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</si>
  <si>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</si>
  <si>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</si>
  <si>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</si>
  <si>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</si>
  <si>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</si>
  <si>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</si>
  <si>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</si>
  <si>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</si>
  <si>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</si>
  <si>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</si>
  <si>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</si>
  <si>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</si>
  <si>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</si>
  <si>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</si>
  <si>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</si>
  <si>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</si>
  <si>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</si>
  <si>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</si>
  <si>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</si>
  <si>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</si>
  <si>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</si>
  <si>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</si>
  <si>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</si>
  <si>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</si>
  <si>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</si>
  <si>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</si>
  <si>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</si>
  <si>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</si>
  <si>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</si>
  <si>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</si>
  <si>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</si>
  <si>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</si>
  <si>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</si>
  <si>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</si>
  <si>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</si>
  <si>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</si>
  <si>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</si>
  <si>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</si>
  <si>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</si>
  <si>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</si>
  <si>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</si>
  <si>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</si>
  <si>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</si>
  <si>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</si>
  <si>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</si>
  <si>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</si>
  <si>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</si>
  <si>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</si>
  <si>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</si>
  <si>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</si>
  <si>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</si>
  <si>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</si>
  <si>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</si>
  <si>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</si>
  <si>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</si>
  <si>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</si>
  <si>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</si>
  <si>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</si>
  <si>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</si>
  <si>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</si>
  <si>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</si>
  <si>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</si>
  <si>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</si>
  <si>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</si>
  <si>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</si>
  <si>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</si>
  <si>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</si>
  <si>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</si>
  <si>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</si>
  <si>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</si>
  <si>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</si>
  <si>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</si>
  <si>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</si>
  <si>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</si>
  <si>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</si>
  <si>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</si>
  <si>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</si>
  <si>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</si>
  <si>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</si>
  <si>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</si>
  <si>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</si>
  <si>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</si>
  <si>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</si>
  <si>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</si>
  <si>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</si>
  <si>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</si>
  <si>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</si>
  <si>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</si>
  <si>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</si>
  <si>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</si>
  <si>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</si>
  <si>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</si>
  <si>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</si>
  <si>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</si>
  <si>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</si>
  <si>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</si>
  <si>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</si>
  <si>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</si>
  <si>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</si>
  <si>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</si>
  <si>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</si>
  <si>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</si>
  <si>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</si>
  <si>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</si>
  <si>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</si>
  <si>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</si>
  <si>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</si>
  <si>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</si>
  <si>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</si>
  <si>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</si>
  <si>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</si>
  <si>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</si>
  <si>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</si>
  <si>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</si>
  <si>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</si>
  <si>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</si>
  <si>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</si>
  <si>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</si>
  <si>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</si>
  <si>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</si>
  <si>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</si>
  <si>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</si>
  <si>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</si>
  <si>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</si>
  <si>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</si>
  <si>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</si>
  <si>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</si>
  <si>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</si>
  <si>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</si>
  <si>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</si>
  <si>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</si>
  <si>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</si>
  <si>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</si>
  <si>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</si>
  <si>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</si>
  <si>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</si>
  <si>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</si>
  <si>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</si>
  <si>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</si>
  <si>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</si>
  <si>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</si>
  <si>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</si>
  <si>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</si>
  <si>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</si>
  <si>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</si>
  <si>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</si>
  <si>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</si>
  <si>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</si>
  <si>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</si>
  <si>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</si>
  <si>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</si>
  <si>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</si>
  <si>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</si>
  <si>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</si>
  <si>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</si>
  <si>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</si>
  <si>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</si>
  <si>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</si>
  <si>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</si>
  <si>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</si>
  <si>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</si>
  <si>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</si>
  <si>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</si>
  <si>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</si>
  <si>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</si>
  <si>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</si>
  <si>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</si>
  <si>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</si>
  <si>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</si>
  <si>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</si>
  <si>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</si>
  <si>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</si>
  <si>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</si>
  <si>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</si>
  <si>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</si>
  <si>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</si>
  <si>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</si>
  <si>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</si>
  <si>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</si>
  <si>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</si>
  <si>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</si>
  <si>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</si>
  <si>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</si>
  <si>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</si>
  <si>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</si>
  <si>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</si>
  <si>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</si>
  <si>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</si>
  <si>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</si>
  <si>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</si>
  <si>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</si>
  <si>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</si>
  <si>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</si>
  <si>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</si>
  <si>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</si>
  <si>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</si>
  <si>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</si>
  <si>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</si>
  <si>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</si>
  <si>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</si>
  <si>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</si>
  <si>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</si>
  <si>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</si>
  <si>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</si>
  <si>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</si>
  <si>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</si>
  <si>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</si>
  <si>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</si>
  <si>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</si>
  <si>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</si>
  <si>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</si>
  <si>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</si>
  <si>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</si>
  <si>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</si>
  <si>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</si>
  <si>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</si>
  <si>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</si>
  <si>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</si>
  <si>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</si>
  <si>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</si>
  <si>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</si>
  <si>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</si>
  <si>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</si>
  <si>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</si>
  <si>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</si>
  <si>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</si>
  <si>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</si>
  <si>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</si>
  <si>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</si>
  <si>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</si>
  <si>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</si>
  <si>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</si>
  <si>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</si>
  <si>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</si>
  <si>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</si>
  <si>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</si>
  <si>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</si>
  <si>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</si>
  <si>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</si>
  <si>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</si>
  <si>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</si>
  <si>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</si>
  <si>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</si>
  <si>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</si>
  <si>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</si>
  <si>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</si>
  <si>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</si>
  <si>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</si>
  <si>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</si>
  <si>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</si>
  <si>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</si>
  <si>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</si>
  <si>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</si>
  <si>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</si>
  <si>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</si>
  <si>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</si>
  <si>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</si>
  <si>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</si>
  <si>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</si>
  <si>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</si>
  <si>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</si>
  <si>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</si>
  <si>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</si>
  <si>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</si>
  <si>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</si>
  <si>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</si>
  <si>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</si>
  <si>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</si>
  <si>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</si>
  <si>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</si>
  <si>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</si>
  <si>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</si>
  <si>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</si>
  <si>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</si>
  <si>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</si>
  <si>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</si>
  <si>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</si>
  <si>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</si>
  <si>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</si>
  <si>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</si>
  <si>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</si>
  <si>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</si>
  <si>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</si>
  <si>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</si>
  <si>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</si>
  <si>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</si>
  <si>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</si>
  <si>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</si>
  <si>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</si>
  <si>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</si>
  <si>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</si>
  <si>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</si>
  <si>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</si>
  <si>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</si>
  <si>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</si>
  <si>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</si>
  <si>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</si>
  <si>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</si>
  <si>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</si>
  <si>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</si>
  <si>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</si>
  <si>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</si>
  <si>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</si>
  <si>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</si>
  <si>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</si>
  <si>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</si>
  <si>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</si>
  <si>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</si>
  <si>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</si>
  <si>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</si>
  <si>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</si>
  <si>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</si>
  <si>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</si>
  <si>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</si>
  <si>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</si>
  <si>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</si>
  <si>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</si>
  <si>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</si>
  <si>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</si>
  <si>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</si>
  <si>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</si>
  <si>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</si>
  <si>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</si>
  <si>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</si>
  <si>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</si>
  <si>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</si>
  <si>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</si>
  <si>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</si>
  <si>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</si>
  <si>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</si>
  <si>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</si>
  <si>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</si>
  <si>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</si>
  <si>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</si>
  <si>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</si>
  <si>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</si>
  <si>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</si>
  <si>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</si>
  <si>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</si>
  <si>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</si>
  <si>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</si>
  <si>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</si>
  <si>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</si>
  <si>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</si>
  <si>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</si>
  <si>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</si>
  <si>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</si>
  <si>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</si>
  <si>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</si>
  <si>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</si>
  <si>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</si>
  <si>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</si>
  <si>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</si>
  <si>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</si>
  <si>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</si>
  <si>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</si>
  <si>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</si>
  <si>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</si>
  <si>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</si>
  <si>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</si>
  <si>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</si>
  <si>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</si>
  <si>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</si>
  <si>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</si>
  <si>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</si>
  <si>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</si>
  <si>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</si>
  <si>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</si>
  <si>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</si>
  <si>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</si>
  <si>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</si>
  <si>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</si>
  <si>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</si>
  <si>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</si>
  <si>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</si>
  <si>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</si>
  <si>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</si>
  <si>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</si>
  <si>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</si>
  <si>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</si>
  <si>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</si>
  <si>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</si>
  <si>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</si>
  <si>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</si>
  <si>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</si>
  <si>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</si>
  <si>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</si>
  <si>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</si>
  <si>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</si>
  <si>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</si>
  <si>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</si>
  <si>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</si>
  <si>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</si>
  <si>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</si>
  <si>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</si>
  <si>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</si>
  <si>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</si>
  <si>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</si>
  <si>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</si>
  <si>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</si>
  <si>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</si>
  <si>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</si>
  <si>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</si>
  <si>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</si>
  <si>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</si>
  <si>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</si>
  <si>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</si>
  <si>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</si>
  <si>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</si>
  <si>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</si>
  <si>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</si>
  <si>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</si>
  <si>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</si>
  <si>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</si>
  <si>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</si>
  <si>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</si>
  <si>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</si>
  <si>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</si>
  <si>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</si>
  <si>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</si>
  <si>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</si>
  <si>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</si>
  <si>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</si>
  <si>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</si>
  <si>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</si>
  <si>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</si>
  <si>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</si>
  <si>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</si>
  <si>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</si>
  <si>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</si>
  <si>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</si>
  <si>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</si>
  <si>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</si>
  <si>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</si>
  <si>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</si>
  <si>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</si>
  <si>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</si>
  <si>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</si>
  <si>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</si>
  <si>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</si>
  <si>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</si>
  <si>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</si>
  <si>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</si>
  <si>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</si>
  <si>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</si>
  <si>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</si>
  <si>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</si>
  <si>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</si>
  <si>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</si>
  <si>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</si>
  <si>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</si>
  <si>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</si>
  <si>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</si>
  <si>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</si>
  <si>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</si>
  <si>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</si>
  <si>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</si>
  <si>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</si>
  <si>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</si>
  <si>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</si>
  <si>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</si>
  <si>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</si>
  <si>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</si>
  <si>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</si>
  <si>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</si>
  <si>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</si>
  <si>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</si>
  <si>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</si>
  <si>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</si>
  <si>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</si>
  <si>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</si>
  <si>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</si>
  <si>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</si>
  <si>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</si>
  <si>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</si>
  <si>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</si>
  <si>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</si>
  <si>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</si>
  <si>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</si>
  <si>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</si>
  <si>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</si>
  <si>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</si>
  <si>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</si>
  <si>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</si>
  <si>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</si>
  <si>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</si>
  <si>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</si>
  <si>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</si>
  <si>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</si>
  <si>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</si>
  <si>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</si>
  <si>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</si>
  <si>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</si>
  <si>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</si>
  <si>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</si>
  <si>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</si>
  <si>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</si>
  <si>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</si>
  <si>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</si>
  <si>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</si>
  <si>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</si>
  <si>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</si>
  <si>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</si>
  <si>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</si>
  <si>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</si>
  <si>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</si>
  <si>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</si>
  <si>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</si>
  <si>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</si>
  <si>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</si>
  <si>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</si>
  <si>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</si>
  <si>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</si>
  <si>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</si>
  <si>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</si>
  <si>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</si>
  <si>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</si>
  <si>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</si>
  <si>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</si>
  <si>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</si>
  <si>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</si>
  <si>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</si>
  <si>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</si>
  <si>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</si>
  <si>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</si>
  <si>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</si>
  <si>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</si>
  <si>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</si>
  <si>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</si>
  <si>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</si>
  <si>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</si>
  <si>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</si>
  <si>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</si>
  <si>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</si>
  <si>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</si>
  <si>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</si>
  <si>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</si>
  <si>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</si>
  <si>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</si>
  <si>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</si>
  <si>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</si>
  <si>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</si>
  <si>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</si>
  <si>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</si>
  <si>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</si>
  <si>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</si>
  <si>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</si>
  <si>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</si>
  <si>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</si>
  <si>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</si>
  <si>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</si>
  <si>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</si>
  <si>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</si>
  <si>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</si>
  <si>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</si>
  <si>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</si>
  <si>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</si>
  <si>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</si>
  <si>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</si>
  <si>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</si>
  <si>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</si>
  <si>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</si>
  <si>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</si>
  <si>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</si>
  <si>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</si>
  <si>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</si>
  <si>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</si>
  <si>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</si>
  <si>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</si>
  <si>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</si>
  <si>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</si>
  <si>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</si>
  <si>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</si>
  <si>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</si>
  <si>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</si>
  <si>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</si>
  <si>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</si>
  <si>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</si>
  <si>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</si>
  <si>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</si>
  <si>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</si>
  <si>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</si>
  <si>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</si>
  <si>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</si>
  <si>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</si>
  <si>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</si>
  <si>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</si>
  <si>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</si>
  <si>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</si>
  <si>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</si>
  <si>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</si>
  <si>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</si>
  <si>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</si>
  <si>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</si>
  <si>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</si>
  <si>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</si>
  <si>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</si>
  <si>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</si>
  <si>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</si>
  <si>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</si>
  <si>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</si>
  <si>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</si>
  <si>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</si>
  <si>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</si>
  <si>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</si>
  <si>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</si>
  <si>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</si>
  <si>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</si>
  <si>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</si>
  <si>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</si>
  <si>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</si>
  <si>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</si>
  <si>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</si>
  <si>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</si>
  <si>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</si>
  <si>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</si>
  <si>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</si>
  <si>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</si>
  <si>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</si>
  <si>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</si>
  <si>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</si>
  <si>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</si>
  <si>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</si>
  <si>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</si>
  <si>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</si>
  <si>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</si>
  <si>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</si>
  <si>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</si>
  <si>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</si>
  <si>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</si>
  <si>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</si>
  <si>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</si>
  <si>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</si>
  <si>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</si>
  <si>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</si>
  <si>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</si>
  <si>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</si>
  <si>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</si>
  <si>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</si>
  <si>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</si>
  <si>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</si>
  <si>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</si>
  <si>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</si>
  <si>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</si>
  <si>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</si>
  <si>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</si>
  <si>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</si>
  <si>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</si>
  <si>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</si>
  <si>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</si>
  <si>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</si>
  <si>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</si>
  <si>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</si>
  <si>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</si>
  <si>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</si>
  <si>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</si>
  <si>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</si>
  <si>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</si>
  <si>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</si>
  <si>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</si>
  <si>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</si>
  <si>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</si>
  <si>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</si>
  <si>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</si>
  <si>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</si>
  <si>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</si>
  <si>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</si>
  <si>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</si>
  <si>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</si>
  <si>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</si>
  <si>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</si>
  <si>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</si>
  <si>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</si>
  <si>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</si>
  <si>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</si>
  <si>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</si>
  <si>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</si>
  <si>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</si>
  <si>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</si>
  <si>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</si>
  <si>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</si>
  <si>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</si>
  <si>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</si>
  <si>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</si>
  <si>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</si>
  <si>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</si>
  <si>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</si>
  <si>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</si>
  <si>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</si>
  <si>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</si>
  <si>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</si>
  <si>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</si>
  <si>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</si>
  <si>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</si>
  <si>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</si>
  <si>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</si>
  <si>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</si>
  <si>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</si>
  <si>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</si>
  <si>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</si>
  <si>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</si>
  <si>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</si>
  <si>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</si>
  <si>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</si>
  <si>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</si>
  <si>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</si>
  <si>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</si>
  <si>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</si>
  <si>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</si>
  <si>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</si>
  <si>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</si>
  <si>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</si>
  <si>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</si>
  <si>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</si>
  <si>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</si>
  <si>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</si>
  <si>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</si>
  <si>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</si>
  <si>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</si>
  <si>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</si>
  <si>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</si>
  <si>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</si>
  <si>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</si>
  <si>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</si>
  <si>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</si>
  <si>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</si>
  <si>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</si>
  <si>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</si>
  <si>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</si>
  <si>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</si>
  <si>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</si>
  <si>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</si>
  <si>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</si>
  <si>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</si>
  <si>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</si>
  <si>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</si>
  <si>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</si>
  <si>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</si>
  <si>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</si>
  <si>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</si>
  <si>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</si>
  <si>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</si>
  <si>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</si>
  <si>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</si>
  <si>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</si>
  <si>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</si>
  <si>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</si>
  <si>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</si>
  <si>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</si>
  <si>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</si>
  <si>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</si>
  <si>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</si>
  <si>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</si>
  <si>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</si>
  <si>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</si>
  <si>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</si>
  <si>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</si>
  <si>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</si>
  <si>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</si>
  <si>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</si>
  <si>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</si>
  <si>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</si>
  <si>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</si>
  <si>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</si>
  <si>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</si>
  <si>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</si>
  <si>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</si>
  <si>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</si>
  <si>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</si>
  <si>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</si>
  <si>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</si>
  <si>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</si>
  <si>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</si>
  <si>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</si>
  <si>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</si>
  <si>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</si>
  <si>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</si>
  <si>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</si>
  <si>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</si>
  <si>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</si>
  <si>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</si>
  <si>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</si>
  <si>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</si>
  <si>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</si>
  <si>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</si>
  <si>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</si>
  <si>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</si>
  <si>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</si>
  <si>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</si>
  <si>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</si>
  <si>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</si>
  <si>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</si>
  <si>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</si>
  <si>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</si>
  <si>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</si>
  <si>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</si>
  <si>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</si>
  <si>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</si>
  <si>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</si>
  <si>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</si>
  <si>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</si>
  <si>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</si>
  <si>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</si>
  <si>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</si>
  <si>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</si>
  <si>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</si>
  <si>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</si>
  <si>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</si>
  <si>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</si>
  <si>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</si>
  <si>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</si>
  <si>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</si>
  <si>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</si>
  <si>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</si>
  <si>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</si>
  <si>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</si>
  <si>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</si>
  <si>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</si>
  <si>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</si>
  <si>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</si>
  <si>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</si>
  <si>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</si>
  <si>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</si>
  <si>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</si>
  <si>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</si>
  <si>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</si>
  <si>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</si>
  <si>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</si>
  <si>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</si>
  <si>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</si>
  <si>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</si>
  <si>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</si>
  <si>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</si>
  <si>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</si>
  <si>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</si>
  <si>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</si>
  <si>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</si>
  <si>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</si>
  <si>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</si>
  <si>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</si>
  <si>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</si>
  <si>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</si>
  <si>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</si>
  <si>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</si>
  <si>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</si>
  <si>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</si>
  <si>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</si>
  <si>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</si>
  <si>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</si>
  <si>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</si>
  <si>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</si>
  <si>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</si>
  <si>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</si>
  <si>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</si>
  <si>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</si>
  <si>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</si>
  <si>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</si>
  <si>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</si>
  <si>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</si>
  <si>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</si>
  <si>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</si>
  <si>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</si>
  <si>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</si>
  <si>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</si>
  <si>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</si>
  <si>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</si>
  <si>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</si>
  <si>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</si>
  <si>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</si>
  <si>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</si>
  <si>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</si>
  <si>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</si>
  <si>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</si>
  <si>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</si>
  <si>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</si>
  <si>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</si>
  <si>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</si>
  <si>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</si>
  <si>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</si>
  <si>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</si>
  <si>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</si>
  <si>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</si>
  <si>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</si>
  <si>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</si>
  <si>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</si>
  <si>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</si>
  <si>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</si>
  <si>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</si>
  <si>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</si>
  <si>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</si>
  <si>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</si>
  <si>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</si>
  <si>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</si>
  <si>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</si>
  <si>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</si>
  <si>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</si>
  <si>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</si>
  <si>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</si>
  <si>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</si>
  <si>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</si>
  <si>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</si>
  <si>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</si>
  <si>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</si>
  <si>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</si>
  <si>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</si>
  <si>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</si>
  <si>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</si>
  <si>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</si>
  <si>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</si>
  <si>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</si>
  <si>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</si>
  <si>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</si>
  <si>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</si>
  <si>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</si>
  <si>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</si>
  <si>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</si>
  <si>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</si>
  <si>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</si>
  <si>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</si>
  <si>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</si>
  <si>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</si>
  <si>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</si>
  <si>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</si>
  <si>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</si>
  <si>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</si>
  <si>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</si>
  <si>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</si>
  <si>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</si>
  <si>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</si>
  <si>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</si>
  <si>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</si>
  <si>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</si>
  <si>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</si>
  <si>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</si>
  <si>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</si>
  <si>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</si>
  <si>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</si>
  <si>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</si>
  <si>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</si>
  <si>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</si>
  <si>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</si>
  <si>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</si>
  <si>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</si>
  <si>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</si>
  <si>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</si>
  <si>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</si>
  <si>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</si>
  <si>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</si>
  <si>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</si>
  <si>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</si>
  <si>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</si>
  <si>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</si>
  <si>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</si>
  <si>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</si>
  <si>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</si>
  <si>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</si>
  <si>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</si>
  <si>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</si>
  <si>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</si>
  <si>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</si>
  <si>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</si>
  <si>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</si>
  <si>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</si>
  <si>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</si>
  <si>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</si>
  <si>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</si>
  <si>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</si>
  <si>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</si>
  <si>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</si>
  <si>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</si>
  <si>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</si>
  <si>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</si>
  <si>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</si>
  <si>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</si>
  <si>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</si>
  <si>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</si>
  <si>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</si>
  <si>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</si>
  <si>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</si>
  <si>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</si>
  <si>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</si>
  <si>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</si>
  <si>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</si>
  <si>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</si>
  <si>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</si>
  <si>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</si>
  <si>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</si>
  <si>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</si>
  <si>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</si>
  <si>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</si>
  <si>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</si>
  <si>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</si>
  <si>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</si>
  <si>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</si>
  <si>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</si>
  <si>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</si>
  <si>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</si>
  <si>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</si>
  <si>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</si>
  <si>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</si>
  <si>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</si>
  <si>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</si>
  <si>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</si>
  <si>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</si>
  <si>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</si>
  <si>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</si>
  <si>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</si>
  <si>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</si>
  <si>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</si>
  <si>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</si>
  <si>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</si>
  <si>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</si>
  <si>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</si>
  <si>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</si>
  <si>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</si>
  <si>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</si>
  <si>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</si>
  <si>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</si>
  <si>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</si>
  <si>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</si>
  <si>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</si>
  <si>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</si>
  <si>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</si>
  <si>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</si>
  <si>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</si>
  <si>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</si>
  <si>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</si>
  <si>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</si>
  <si>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</si>
  <si>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</si>
  <si>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</si>
  <si>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</si>
  <si>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</si>
  <si>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</si>
  <si>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</si>
  <si>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</si>
  <si>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</si>
  <si>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</si>
  <si>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</si>
  <si>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</si>
  <si>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</si>
  <si>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</si>
  <si>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</si>
  <si>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</si>
  <si>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</si>
  <si>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</si>
  <si>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</si>
  <si>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</si>
  <si>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</si>
  <si>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</si>
  <si>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</si>
  <si>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</si>
  <si>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</si>
  <si>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</si>
  <si>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</si>
  <si>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</si>
  <si>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</si>
  <si>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</si>
  <si>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</si>
  <si>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</si>
  <si>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</si>
  <si>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</si>
  <si>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</si>
  <si>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</si>
  <si>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</si>
  <si>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</si>
  <si>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</si>
  <si>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</si>
  <si>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</si>
  <si>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</si>
  <si>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</si>
  <si>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</si>
  <si>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</si>
  <si>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</si>
  <si>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</si>
  <si>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</si>
  <si>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</si>
  <si>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</si>
  <si>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</si>
  <si>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</si>
  <si>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</si>
  <si>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</si>
  <si>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</si>
  <si>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</si>
  <si>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</si>
  <si>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</si>
  <si>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</si>
  <si>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</si>
  <si>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</si>
  <si>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</si>
  <si>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</si>
  <si>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</si>
  <si>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</si>
  <si>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</si>
  <si>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</si>
  <si>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</si>
  <si>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</si>
  <si>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</si>
  <si>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</si>
  <si>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</si>
  <si>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</si>
  <si>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</si>
  <si>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</si>
  <si>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</si>
  <si>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</si>
  <si>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</si>
  <si>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</si>
  <si>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</si>
  <si>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</si>
  <si>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</si>
  <si>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</si>
  <si>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</si>
  <si>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</si>
  <si>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</si>
  <si>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</si>
  <si>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</si>
  <si>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</si>
  <si>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</si>
  <si>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</si>
  <si>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</si>
  <si>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</si>
  <si>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</si>
  <si>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</si>
  <si>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</si>
  <si>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</si>
  <si>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</si>
  <si>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</si>
  <si>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</si>
  <si>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</si>
  <si>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</si>
  <si>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</si>
  <si>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</si>
  <si>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</si>
  <si>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</si>
  <si>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</si>
  <si>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</si>
  <si>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</si>
  <si>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</si>
  <si>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</si>
  <si>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</si>
  <si>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</si>
  <si>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</si>
  <si>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</si>
  <si>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</si>
  <si>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</si>
  <si>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</si>
  <si>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</si>
  <si>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</si>
  <si>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</si>
  <si>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</si>
  <si>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</si>
  <si>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</si>
  <si>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</si>
  <si>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</si>
  <si>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</si>
  <si>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</si>
  <si>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</si>
  <si>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</si>
  <si>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</si>
  <si>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</si>
  <si>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</si>
  <si>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</si>
  <si>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</si>
  <si>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</si>
  <si>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</si>
  <si>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</si>
  <si>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</si>
  <si>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</si>
  <si>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</si>
  <si>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</si>
  <si>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</si>
  <si>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</si>
  <si>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</si>
  <si>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</si>
  <si>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</si>
  <si>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</si>
  <si>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</si>
  <si>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</si>
  <si>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</si>
  <si>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</si>
  <si>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</si>
  <si>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</si>
  <si>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</si>
  <si>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</si>
  <si>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</si>
  <si>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</si>
  <si>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</si>
  <si>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</si>
  <si>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</si>
  <si>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</si>
  <si>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</si>
  <si>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</si>
  <si>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</si>
  <si>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</si>
  <si>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</si>
  <si>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</si>
  <si>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</si>
  <si>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</si>
  <si>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</si>
  <si>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</si>
  <si>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</si>
  <si>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</si>
  <si>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</si>
  <si>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</si>
  <si>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</si>
  <si>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</si>
  <si>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</si>
  <si>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</si>
  <si>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</si>
  <si>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</si>
  <si>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</si>
  <si>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</si>
  <si>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</si>
  <si>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</si>
  <si>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</si>
  <si>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</si>
  <si>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</si>
  <si>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</si>
  <si>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</si>
  <si>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</si>
  <si>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</si>
  <si>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</si>
  <si>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</si>
  <si>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</si>
  <si>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</si>
  <si>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</si>
  <si>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</si>
  <si>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</si>
  <si>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</si>
  <si>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</si>
  <si>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</si>
  <si>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</si>
  <si>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</si>
  <si>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</si>
  <si>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</si>
  <si>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</si>
  <si>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</si>
  <si>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</si>
  <si>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</si>
  <si>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</si>
  <si>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</si>
  <si>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</si>
  <si>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</si>
  <si>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</si>
  <si>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</si>
  <si>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</si>
  <si>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</si>
  <si>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</si>
  <si>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</si>
  <si>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</si>
  <si>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</si>
  <si>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</si>
  <si>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</si>
  <si>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</si>
  <si>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</si>
  <si>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</si>
  <si>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</si>
  <si>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</si>
  <si>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</si>
  <si>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</si>
  <si>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</si>
  <si>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</si>
  <si>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</si>
  <si>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</si>
  <si>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</si>
  <si>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</si>
  <si>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</si>
  <si>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</si>
  <si>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</si>
  <si>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</si>
  <si>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</si>
  <si>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</si>
  <si>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</si>
  <si>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</si>
  <si>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</si>
  <si>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</si>
  <si>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</si>
  <si>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</si>
  <si>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</si>
  <si>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</si>
  <si>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</si>
  <si>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</si>
  <si>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</si>
  <si>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</si>
  <si>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</si>
  <si>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</si>
  <si>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</si>
  <si>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</si>
  <si>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</si>
  <si>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</si>
  <si>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</si>
  <si>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</si>
  <si>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</si>
  <si>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</si>
  <si>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</si>
  <si>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</si>
  <si>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</si>
  <si>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</si>
  <si>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</si>
  <si>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</si>
  <si>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</si>
  <si>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</si>
  <si>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</si>
  <si>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</si>
  <si>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</si>
  <si>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</si>
  <si>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</si>
  <si>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</si>
  <si>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</si>
  <si>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</si>
  <si>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</si>
  <si>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</si>
  <si>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</si>
  <si>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</si>
  <si>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</si>
  <si>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</si>
  <si>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</si>
  <si>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</si>
  <si>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</si>
  <si>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</si>
  <si>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</si>
  <si>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</si>
  <si>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</si>
  <si>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</si>
  <si>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</si>
  <si>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</si>
  <si>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</si>
  <si>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</si>
  <si>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</si>
  <si>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</si>
  <si>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</si>
  <si>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</si>
  <si>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</si>
  <si>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</si>
  <si>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</si>
  <si>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</si>
  <si>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</si>
  <si>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</si>
  <si>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</si>
  <si>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</si>
  <si>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</si>
  <si>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</si>
  <si>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</si>
  <si>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</si>
  <si>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</si>
  <si>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</si>
  <si>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</si>
  <si>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</si>
  <si>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</si>
  <si>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</si>
  <si>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</si>
  <si>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</si>
  <si>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</si>
  <si>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</si>
  <si>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</si>
  <si>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</si>
  <si>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</si>
  <si>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</si>
  <si>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</si>
  <si>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</si>
  <si>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</si>
  <si>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</si>
  <si>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</si>
  <si>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</si>
  <si>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</si>
  <si>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</si>
  <si>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</si>
  <si>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</si>
  <si>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</si>
  <si>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</si>
  <si>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</si>
  <si>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</si>
  <si>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</si>
  <si>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</si>
  <si>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</si>
  <si>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</si>
  <si>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</si>
  <si>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</si>
  <si>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</si>
  <si>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</si>
  <si>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</si>
  <si>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</si>
  <si>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</si>
  <si>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</si>
  <si>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</si>
  <si>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</si>
  <si>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</si>
  <si>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</si>
  <si>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</si>
  <si>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</si>
  <si>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</si>
  <si>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</si>
  <si>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</si>
  <si>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</si>
  <si>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</si>
  <si>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</si>
  <si>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</si>
  <si>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</si>
  <si>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</si>
  <si>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</si>
  <si>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</si>
  <si>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</si>
  <si>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</si>
  <si>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</si>
  <si>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</si>
  <si>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</si>
  <si>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</si>
  <si>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</si>
  <si>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</si>
  <si>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</si>
  <si>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</si>
  <si>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</si>
  <si>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</si>
  <si>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</si>
  <si>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</si>
  <si>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</si>
  <si>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</si>
  <si>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</si>
  <si>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</si>
  <si>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</si>
  <si>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</si>
  <si>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</si>
  <si>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</si>
  <si>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</si>
  <si>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</si>
  <si>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</si>
  <si>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</si>
  <si>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</si>
  <si>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</si>
  <si>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</si>
  <si>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</si>
  <si>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</si>
  <si>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</si>
  <si>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</si>
  <si>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</si>
  <si>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</si>
  <si>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</si>
  <si>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</si>
  <si>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</si>
  <si>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</si>
  <si>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</si>
  <si>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</si>
  <si>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</si>
  <si>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</si>
  <si>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</si>
  <si>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</si>
  <si>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</si>
  <si>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</si>
  <si>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</si>
  <si>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</si>
  <si>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</si>
  <si>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</si>
  <si>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</si>
  <si>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</si>
  <si>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</si>
  <si>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</si>
  <si>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</si>
  <si>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</si>
  <si>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</si>
  <si>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</si>
  <si>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</si>
  <si>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</si>
  <si>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</si>
  <si>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</si>
  <si>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</si>
  <si>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</si>
  <si>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</si>
  <si>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</si>
  <si>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</si>
  <si>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</si>
  <si>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</si>
  <si>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</si>
  <si>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</si>
  <si>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</si>
  <si>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</si>
  <si>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</si>
  <si>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</si>
  <si>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</si>
  <si>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</si>
  <si>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</si>
  <si>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</si>
  <si>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</si>
  <si>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</si>
  <si>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</si>
  <si>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</si>
  <si>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</si>
  <si>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</si>
  <si>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</si>
  <si>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</si>
  <si>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</si>
  <si>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</si>
  <si>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</si>
  <si>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</si>
  <si>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</si>
  <si>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</si>
  <si>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</si>
  <si>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</si>
  <si>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</si>
  <si>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</si>
  <si>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</si>
  <si>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</si>
  <si>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</si>
  <si>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</si>
  <si>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</si>
  <si>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</si>
  <si>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</si>
  <si>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</si>
  <si>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</si>
  <si>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</si>
  <si>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</si>
  <si>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</si>
  <si>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</si>
  <si>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</si>
  <si>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</si>
  <si>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</si>
  <si>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</si>
  <si>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</si>
  <si>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</si>
  <si>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</si>
  <si>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</si>
  <si>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</si>
  <si>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</si>
  <si>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</si>
  <si>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</si>
  <si>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</si>
  <si>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</si>
  <si>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</si>
  <si>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</si>
  <si>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</si>
  <si>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</si>
  <si>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</si>
  <si>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</si>
  <si>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</si>
  <si>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</si>
  <si>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</si>
  <si>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</si>
  <si>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</si>
  <si>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</si>
  <si>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</si>
  <si>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</si>
  <si>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</si>
  <si>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</si>
  <si>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</si>
  <si>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</si>
  <si>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</si>
  <si>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</si>
  <si>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</si>
  <si>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</si>
  <si>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</si>
  <si>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</si>
  <si>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</si>
  <si>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</si>
  <si>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</si>
  <si>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</si>
  <si>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</si>
  <si>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</si>
  <si>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</si>
  <si>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</si>
  <si>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</si>
  <si>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</si>
  <si>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</si>
  <si>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</si>
  <si>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</si>
  <si>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</si>
  <si>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</si>
  <si>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</si>
  <si>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</si>
  <si>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</si>
  <si>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</si>
  <si>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</si>
  <si>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</si>
  <si>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</si>
  <si>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</si>
  <si>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</si>
  <si>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</si>
  <si>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</si>
  <si>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</si>
  <si>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</si>
  <si>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</si>
  <si>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</si>
  <si>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</si>
  <si>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</si>
  <si>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</si>
  <si>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</si>
  <si>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</si>
  <si>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</si>
  <si>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</si>
  <si>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</si>
  <si>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</si>
  <si>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</si>
  <si>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</si>
  <si>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</si>
  <si>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</si>
  <si>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</si>
  <si>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</si>
  <si>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</si>
  <si>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</si>
  <si>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</si>
  <si>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</si>
  <si>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</si>
  <si>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</si>
  <si>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</si>
  <si>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</si>
  <si>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</si>
  <si>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</si>
  <si>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</si>
  <si>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</si>
  <si>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</si>
  <si>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</si>
  <si>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</si>
  <si>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</si>
  <si>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</si>
  <si>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</si>
  <si>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</si>
  <si>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</si>
  <si>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</si>
  <si>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</si>
  <si>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</si>
  <si>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</si>
  <si>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</si>
  <si>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</si>
  <si>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</si>
  <si>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</si>
  <si>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</si>
  <si>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</si>
  <si>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</si>
  <si>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</si>
  <si>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</si>
  <si>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</si>
  <si>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</si>
  <si>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</si>
  <si>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</si>
  <si>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</si>
  <si>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</si>
  <si>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</si>
  <si>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</si>
  <si>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</si>
  <si>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</si>
  <si>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</si>
  <si>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</si>
  <si>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</si>
  <si>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</si>
  <si>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</si>
  <si>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</si>
  <si>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</si>
  <si>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</si>
  <si>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</si>
  <si>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</si>
  <si>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</si>
  <si>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</si>
  <si>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</si>
  <si>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</si>
  <si>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</si>
  <si>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</si>
  <si>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</si>
  <si>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</si>
  <si>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</si>
  <si>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</si>
  <si>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</si>
  <si>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</si>
  <si>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</si>
  <si>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</si>
  <si>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</si>
  <si>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</si>
  <si>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</si>
  <si>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</si>
  <si>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</si>
  <si>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</si>
  <si>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</si>
  <si>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</si>
  <si>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</si>
  <si>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</si>
  <si>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</si>
  <si>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</si>
  <si>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</si>
  <si>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</si>
  <si>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</si>
  <si>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</si>
  <si>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</si>
  <si>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</si>
  <si>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</si>
  <si>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</si>
  <si>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</si>
  <si>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</si>
  <si>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</si>
  <si>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</si>
  <si>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</si>
  <si>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</si>
  <si>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</si>
  <si>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</si>
  <si>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</si>
  <si>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</si>
  <si>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</si>
  <si>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</si>
  <si>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</si>
  <si>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</si>
  <si>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</si>
  <si>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</si>
  <si>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</si>
  <si>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</si>
  <si>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</si>
  <si>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</si>
  <si>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</si>
  <si>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</si>
  <si>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</si>
  <si>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</si>
  <si>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</si>
  <si>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</si>
  <si>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</si>
  <si>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</si>
  <si>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</si>
  <si>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</si>
  <si>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</si>
  <si>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</si>
  <si>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</si>
  <si>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</si>
  <si>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</si>
  <si>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</si>
  <si>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</si>
  <si>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</si>
  <si>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</si>
  <si>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</si>
  <si>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</si>
  <si>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</si>
  <si>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</si>
  <si>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</si>
  <si>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</si>
  <si>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</si>
  <si>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</si>
  <si>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</si>
  <si>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</si>
  <si>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</si>
  <si>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</si>
  <si>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</si>
  <si>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</si>
  <si>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</si>
  <si>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</si>
  <si>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</si>
  <si>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</si>
  <si>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</si>
  <si>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</si>
  <si>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</si>
  <si>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</si>
  <si>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</si>
  <si>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</si>
  <si>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</si>
  <si>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</si>
  <si>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</si>
  <si>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</si>
  <si>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</si>
  <si>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</si>
  <si>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</si>
  <si>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</si>
  <si>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</si>
  <si>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</si>
  <si>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</si>
  <si>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</si>
  <si>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</si>
  <si>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</si>
  <si>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</si>
  <si>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</si>
  <si>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</si>
  <si>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</si>
  <si>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</si>
  <si>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</si>
  <si>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</si>
  <si>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</si>
  <si>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</si>
  <si>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</si>
  <si>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</si>
  <si>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</si>
  <si>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</si>
  <si>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</si>
  <si>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</si>
  <si>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</si>
  <si>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</si>
  <si>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</si>
  <si>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</si>
  <si>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</si>
  <si>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</si>
  <si>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</si>
  <si>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</si>
  <si>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</si>
  <si>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</si>
  <si>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</si>
  <si>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</si>
  <si>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</si>
  <si>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</si>
  <si>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</si>
  <si>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</si>
  <si>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</si>
  <si>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</si>
  <si>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</si>
  <si>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</si>
  <si>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</si>
  <si>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</si>
  <si>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</si>
  <si>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</si>
  <si>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</si>
  <si>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</si>
  <si>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</si>
  <si>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</si>
  <si>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</si>
  <si>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</si>
  <si>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</si>
  <si>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</si>
  <si>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</si>
  <si>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</si>
  <si>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</si>
  <si>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</si>
  <si>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</si>
  <si>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</si>
  <si>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</si>
  <si>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</si>
  <si>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</si>
  <si>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</si>
  <si>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</si>
  <si>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</si>
  <si>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</si>
  <si>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</si>
  <si>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</si>
  <si>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</si>
  <si>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</si>
  <si>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</si>
  <si>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</si>
  <si>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</si>
  <si>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</si>
  <si>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</si>
  <si>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</si>
  <si>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</si>
  <si>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</si>
  <si>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</si>
  <si>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</si>
  <si>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</si>
  <si>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</si>
  <si>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</si>
  <si>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</si>
  <si>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</si>
  <si>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</si>
  <si>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</si>
  <si>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</si>
  <si>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</si>
  <si>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</si>
  <si>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</si>
  <si>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</si>
  <si>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</si>
  <si>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</si>
  <si>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</si>
  <si>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</si>
  <si>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</si>
  <si>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</si>
  <si>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</si>
  <si>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</si>
  <si>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</si>
  <si>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</si>
  <si>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</si>
  <si>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</si>
  <si>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</si>
  <si>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</si>
  <si>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</si>
  <si>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</si>
  <si>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</si>
  <si>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</si>
  <si>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</si>
  <si>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</si>
  <si>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</si>
  <si>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</si>
  <si>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</si>
  <si>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</si>
  <si>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</si>
  <si>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</si>
  <si>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</si>
  <si>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</si>
  <si>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</si>
  <si>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</si>
  <si>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</si>
  <si>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</si>
  <si>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</si>
  <si>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</si>
  <si>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</si>
  <si>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</si>
  <si>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</si>
  <si>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</si>
  <si>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</si>
  <si>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</si>
  <si>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</si>
  <si>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</si>
  <si>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</si>
  <si>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</si>
  <si>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</si>
  <si>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</si>
  <si>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</si>
  <si>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</si>
  <si>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</si>
  <si>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</si>
  <si>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</si>
  <si>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</si>
  <si>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</si>
  <si>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</si>
  <si>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</si>
  <si>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</si>
  <si>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</si>
  <si>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</si>
  <si>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</si>
  <si>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</si>
  <si>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</si>
  <si>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</si>
  <si>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</si>
  <si>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</si>
  <si>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</si>
  <si>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</si>
  <si>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</si>
  <si>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</si>
  <si>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</si>
  <si>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</si>
  <si>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</si>
  <si>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</si>
  <si>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</si>
  <si>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</si>
  <si>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</si>
  <si>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</si>
  <si>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</si>
  <si>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</si>
  <si>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</si>
  <si>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</si>
  <si>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</si>
  <si>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</si>
  <si>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</si>
  <si>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</si>
  <si>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</si>
  <si>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</si>
  <si>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</si>
  <si>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</si>
  <si>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</si>
  <si>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</si>
  <si>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</si>
  <si>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</si>
  <si>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</si>
  <si>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</si>
  <si>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</si>
  <si>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</si>
  <si>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</si>
  <si>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</si>
  <si>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</si>
  <si>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</si>
  <si>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</si>
  <si>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</si>
  <si>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</si>
  <si>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</si>
  <si>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</si>
  <si>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</si>
  <si>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</si>
  <si>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</si>
  <si>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</si>
  <si>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</si>
  <si>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</si>
  <si>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</si>
  <si>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</si>
  <si>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</si>
  <si>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</si>
  <si>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</si>
  <si>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</si>
  <si>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</si>
  <si>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</si>
  <si>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</si>
  <si>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</si>
  <si>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</si>
  <si>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</si>
  <si>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</si>
  <si>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</si>
  <si>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</si>
  <si>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</si>
  <si>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</si>
  <si>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</si>
  <si>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</si>
  <si>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</si>
  <si>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</si>
  <si>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</si>
  <si>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</si>
  <si>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</si>
  <si>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</si>
  <si>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</si>
  <si>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</si>
  <si>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</si>
  <si>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</si>
  <si>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</si>
  <si>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</si>
  <si>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</si>
  <si>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</si>
  <si>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</si>
  <si>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</si>
  <si>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</si>
  <si>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</si>
  <si>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</si>
  <si>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</si>
  <si>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</si>
  <si>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</si>
  <si>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</si>
  <si>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</si>
  <si>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</si>
  <si>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</si>
  <si>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</si>
  <si>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</si>
  <si>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</si>
  <si>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</si>
  <si>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</si>
  <si>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</si>
  <si>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</si>
  <si>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</si>
  <si>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</si>
  <si>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</si>
  <si>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</si>
  <si>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</si>
  <si>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</si>
  <si>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</si>
  <si>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</si>
  <si>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</si>
  <si>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</si>
  <si>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</si>
  <si>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</si>
  <si>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</si>
  <si>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</si>
  <si>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</si>
  <si>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</si>
  <si>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</si>
  <si>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</si>
  <si>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</si>
  <si>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</si>
  <si>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</si>
  <si>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</si>
  <si>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</si>
  <si>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</si>
  <si>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</si>
  <si>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</si>
  <si>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</si>
  <si>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</si>
  <si>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</si>
  <si>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</si>
  <si>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</si>
  <si>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</si>
  <si>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</si>
  <si>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</si>
  <si>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</si>
  <si>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</si>
  <si>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</si>
  <si>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</si>
  <si>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</si>
  <si>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</si>
  <si>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</si>
  <si>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</si>
  <si>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</si>
  <si>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</si>
  <si>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</si>
  <si>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</si>
  <si>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</si>
  <si>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</si>
  <si>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</si>
  <si>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</si>
  <si>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</si>
  <si>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</si>
  <si>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</si>
  <si>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</si>
  <si>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</si>
  <si>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</si>
  <si>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</si>
  <si>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</si>
  <si>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</si>
  <si>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</si>
  <si>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</si>
  <si>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</si>
  <si>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</si>
  <si>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</si>
  <si>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</si>
  <si>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</si>
  <si>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</si>
  <si>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</si>
  <si>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</si>
  <si>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</si>
  <si>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</si>
  <si>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</si>
  <si>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</si>
  <si>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</si>
  <si>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</si>
  <si>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</si>
  <si>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</si>
  <si>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</si>
  <si>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</si>
  <si>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</si>
  <si>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</si>
  <si>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</si>
  <si>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</si>
  <si>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</si>
  <si>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</si>
  <si>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</si>
  <si>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</si>
  <si>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</si>
  <si>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</si>
  <si>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</si>
  <si>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</si>
  <si>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</si>
  <si>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</si>
  <si>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</si>
  <si>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</si>
  <si>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</si>
  <si>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</si>
  <si>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</si>
  <si>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</si>
  <si>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</si>
  <si>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</si>
  <si>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</si>
  <si>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</si>
  <si>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</si>
  <si>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</si>
  <si>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</si>
  <si>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</si>
  <si>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</si>
  <si>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</si>
  <si>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</si>
  <si>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</si>
  <si>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</si>
  <si>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</si>
  <si>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</si>
  <si>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</si>
  <si>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</si>
  <si>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</si>
  <si>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</si>
  <si>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</si>
  <si>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</si>
  <si>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</si>
  <si>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</si>
  <si>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</si>
  <si>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</si>
  <si>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</si>
  <si>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</si>
  <si>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</si>
  <si>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</si>
  <si>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</si>
  <si>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</si>
  <si>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</si>
  <si>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</si>
  <si>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</si>
  <si>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</si>
  <si>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</si>
  <si>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</si>
  <si>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</si>
  <si>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</si>
  <si>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</si>
  <si>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</si>
  <si>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</si>
  <si>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</si>
  <si>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</si>
  <si>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</si>
  <si>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</si>
  <si>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</si>
  <si>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</si>
  <si>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</si>
  <si>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</si>
  <si>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</si>
  <si>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</si>
  <si>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</si>
  <si>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</si>
  <si>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</si>
  <si>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</si>
  <si>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</si>
  <si>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</si>
  <si>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</si>
  <si>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</si>
  <si>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</si>
  <si>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</si>
  <si>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</si>
  <si>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</si>
  <si>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</si>
  <si>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</si>
  <si>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</si>
  <si>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</si>
  <si>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</si>
  <si>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</si>
  <si>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</si>
  <si>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</si>
  <si>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</si>
  <si>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</si>
  <si>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</si>
  <si>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</si>
  <si>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</si>
  <si>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</si>
  <si>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</si>
  <si>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</si>
  <si>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</si>
  <si>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</si>
  <si>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</si>
  <si>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</si>
  <si>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</si>
  <si>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</si>
  <si>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</si>
  <si>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</si>
  <si>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</si>
  <si>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</si>
  <si>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</si>
  <si>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</si>
  <si>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</si>
  <si>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</si>
  <si>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</si>
  <si>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</si>
  <si>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</si>
  <si>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</si>
  <si>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</si>
  <si>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</si>
  <si>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</si>
  <si>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</si>
  <si>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</si>
  <si>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</si>
  <si>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</si>
  <si>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</si>
  <si>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</si>
  <si>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</si>
  <si>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</si>
  <si>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</si>
  <si>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</si>
  <si>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</si>
  <si>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</si>
  <si>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</si>
  <si>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</si>
  <si>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</si>
  <si>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</si>
  <si>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</si>
  <si>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</si>
  <si>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</si>
  <si>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</si>
  <si>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</si>
  <si>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</si>
  <si>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</si>
  <si>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</si>
  <si>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</si>
  <si>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</si>
  <si>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</si>
  <si>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</si>
  <si>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</si>
  <si>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</si>
  <si>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</si>
  <si>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</si>
  <si>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</si>
  <si>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</si>
  <si>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</si>
  <si>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</si>
  <si>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</si>
  <si>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</si>
  <si>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</si>
  <si>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</si>
  <si>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</si>
  <si>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</si>
  <si>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</si>
  <si>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</si>
  <si>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</si>
  <si>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</si>
  <si>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</si>
  <si>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</si>
  <si>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</si>
  <si>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</si>
  <si>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</si>
  <si>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</si>
  <si>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</si>
  <si>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</si>
  <si>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</si>
  <si>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</si>
  <si>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</si>
  <si>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</si>
  <si>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</si>
  <si>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</si>
  <si>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</si>
  <si>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</si>
  <si>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</si>
  <si>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</si>
  <si>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</si>
  <si>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</si>
  <si>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</si>
  <si>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</si>
  <si>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</si>
  <si>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</si>
  <si>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</si>
  <si>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</si>
  <si>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</si>
  <si>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</si>
  <si>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</si>
  <si>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</si>
  <si>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</si>
  <si>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</si>
  <si>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</si>
  <si>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</si>
  <si>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</si>
  <si>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</si>
  <si>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</si>
  <si>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</si>
  <si>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</si>
  <si>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</si>
  <si>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</si>
  <si>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</si>
  <si>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</si>
  <si>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</si>
  <si>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</si>
  <si>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</si>
  <si>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</si>
  <si>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</si>
  <si>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</si>
  <si>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</si>
  <si>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</si>
  <si>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</si>
  <si>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</si>
  <si>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</si>
  <si>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</si>
  <si>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</si>
  <si>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</si>
  <si>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</si>
  <si>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</si>
  <si>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</si>
  <si>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</si>
  <si>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</si>
  <si>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</si>
  <si>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</si>
  <si>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</si>
  <si>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</si>
  <si>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</si>
  <si>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</si>
  <si>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</si>
  <si>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</si>
  <si>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</si>
  <si>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</si>
  <si>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</si>
  <si>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</si>
  <si>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</si>
  <si>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</si>
  <si>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</si>
  <si>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</si>
  <si>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</si>
  <si>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</si>
  <si>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</si>
  <si>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</si>
  <si>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</si>
  <si>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</si>
  <si>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</si>
  <si>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</si>
  <si>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</si>
  <si>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</si>
  <si>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</si>
  <si>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</si>
  <si>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</si>
  <si>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</si>
  <si>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</si>
  <si>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</si>
  <si>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</si>
  <si>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</si>
  <si>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</si>
  <si>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</si>
  <si>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</si>
  <si>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</si>
  <si>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</si>
  <si>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</si>
  <si>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</si>
  <si>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</si>
  <si>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</si>
  <si>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</si>
  <si>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</si>
  <si>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</si>
  <si>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</si>
  <si>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</si>
  <si>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</si>
  <si>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</si>
  <si>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</si>
  <si>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</si>
  <si>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</si>
  <si>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</si>
  <si>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</si>
  <si>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</si>
  <si>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</si>
  <si>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</si>
  <si>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</si>
  <si>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</si>
  <si>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</si>
  <si>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</si>
  <si>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</si>
  <si>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</si>
  <si>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</si>
  <si>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</si>
  <si>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</si>
  <si>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</si>
  <si>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</si>
  <si>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</si>
  <si>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</si>
  <si>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</si>
  <si>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</si>
  <si>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</si>
  <si>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</si>
  <si>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</si>
  <si>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</si>
  <si>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</si>
  <si>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</si>
  <si>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</si>
  <si>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</si>
  <si>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</si>
  <si>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</si>
  <si>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</si>
  <si>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</si>
  <si>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</si>
  <si>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</si>
  <si>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</si>
  <si>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</si>
  <si>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</si>
  <si>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</si>
  <si>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</si>
  <si>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</si>
  <si>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</si>
  <si>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</si>
  <si>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</si>
  <si>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</si>
  <si>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</si>
  <si>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</si>
  <si>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</si>
  <si>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</si>
  <si>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</si>
  <si>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</si>
  <si>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</si>
  <si>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</si>
  <si>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</si>
  <si>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</si>
  <si>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</si>
  <si>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</si>
  <si>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</si>
  <si>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</si>
  <si>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</si>
  <si>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</si>
  <si>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</si>
  <si>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</si>
  <si>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</si>
  <si>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</si>
  <si>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</si>
  <si>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</si>
  <si>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</si>
  <si>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</si>
  <si>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</si>
  <si>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</si>
  <si>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</si>
  <si>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</si>
  <si>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</si>
  <si>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</si>
  <si>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</si>
  <si>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</si>
  <si>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</si>
  <si>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</si>
  <si>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</si>
  <si>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</si>
  <si>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</si>
  <si>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</si>
  <si>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</si>
  <si>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</si>
  <si>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</si>
  <si>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</si>
  <si>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</si>
  <si>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</si>
  <si>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</si>
  <si>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</si>
  <si>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</si>
  <si>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</si>
  <si>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</si>
  <si>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</si>
  <si>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</si>
  <si>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</si>
  <si>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</si>
  <si>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</si>
  <si>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</si>
  <si>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</si>
  <si>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</si>
  <si>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</si>
  <si>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</si>
  <si>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</si>
  <si>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</si>
  <si>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</si>
  <si>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</si>
  <si>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</si>
  <si>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</si>
  <si>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</si>
  <si>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</si>
  <si>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</si>
  <si>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</si>
  <si>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</si>
  <si>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</si>
  <si>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</si>
  <si>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</si>
  <si>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</si>
  <si>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</si>
  <si>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</si>
  <si>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</si>
  <si>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</si>
  <si>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</si>
  <si>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</si>
  <si>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</si>
  <si>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</si>
  <si>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</si>
  <si>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</si>
  <si>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</si>
  <si>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</si>
  <si>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</si>
  <si>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</si>
  <si>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</si>
  <si>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</si>
  <si>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</si>
  <si>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</si>
  <si>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</si>
  <si>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</si>
  <si>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</si>
  <si>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</si>
  <si>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</si>
  <si>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</si>
  <si>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</si>
  <si>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</si>
  <si>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</si>
  <si>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</si>
  <si>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</si>
  <si>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</si>
  <si>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</si>
  <si>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</si>
  <si>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</si>
  <si>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</si>
  <si>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</si>
  <si>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</si>
  <si>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</si>
  <si>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</si>
  <si>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</si>
  <si>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</si>
  <si>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</si>
  <si>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</si>
  <si>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</si>
  <si>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</si>
  <si>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</si>
  <si>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</si>
  <si>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</si>
  <si>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</si>
  <si>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</si>
  <si>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</si>
  <si>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</si>
  <si>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</si>
  <si>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</si>
  <si>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</si>
  <si>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</si>
  <si>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</si>
  <si>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</si>
  <si>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</si>
  <si>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</si>
  <si>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</si>
  <si>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</si>
  <si>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</si>
  <si>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</si>
  <si>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</si>
  <si>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</si>
  <si>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</si>
  <si>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</si>
  <si>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</si>
  <si>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</si>
  <si>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</si>
  <si>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</si>
  <si>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</si>
  <si>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</si>
  <si>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</si>
  <si>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</si>
  <si>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</si>
  <si>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</si>
  <si>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</si>
  <si>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</si>
  <si>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</si>
  <si>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</si>
  <si>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</si>
  <si>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</si>
  <si>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</si>
  <si>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</si>
  <si>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</si>
  <si>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</si>
  <si>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</si>
  <si>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</si>
  <si>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</si>
  <si>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</si>
  <si>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</si>
  <si>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</si>
  <si>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</si>
  <si>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</si>
  <si>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</si>
  <si>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</si>
  <si>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</si>
  <si>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</si>
  <si>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</si>
  <si>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</si>
  <si>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</si>
  <si>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</si>
  <si>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</si>
  <si>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</si>
  <si>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</si>
  <si>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</si>
  <si>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</si>
  <si>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</si>
  <si>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</si>
  <si>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</si>
  <si>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</si>
  <si>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</si>
  <si>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</si>
  <si>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</si>
  <si>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</si>
  <si>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</si>
  <si>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</si>
  <si>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</si>
  <si>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</si>
  <si>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</si>
  <si>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</si>
  <si>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</si>
  <si>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</si>
  <si>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</si>
  <si>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</si>
  <si>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</si>
  <si>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</si>
  <si>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</si>
  <si>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</si>
  <si>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</si>
  <si>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</si>
  <si>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</si>
  <si>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</si>
  <si>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</si>
  <si>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</si>
  <si>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</si>
  <si>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</si>
  <si>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</si>
  <si>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</si>
  <si>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</si>
  <si>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</si>
  <si>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</si>
  <si>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</si>
  <si>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</si>
  <si>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</si>
  <si>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</si>
  <si>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</si>
  <si>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</si>
  <si>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</si>
  <si>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</si>
  <si>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</si>
  <si>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</si>
  <si>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</si>
  <si>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</si>
  <si>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</si>
  <si>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</si>
  <si>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</si>
  <si>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</si>
  <si>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</si>
  <si>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</si>
  <si>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</si>
  <si>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</si>
  <si>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</si>
  <si>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</si>
  <si>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</si>
  <si>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</si>
  <si>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</si>
  <si>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</si>
  <si>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</si>
  <si>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</si>
  <si>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</si>
  <si>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</si>
  <si>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</si>
  <si>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</si>
  <si>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</si>
  <si>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</si>
  <si>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</si>
  <si>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</si>
  <si>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</si>
  <si>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</si>
  <si>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</si>
  <si>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</si>
  <si>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</si>
  <si>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</si>
  <si>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</si>
  <si>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</si>
  <si>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</si>
  <si>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</si>
  <si>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</si>
  <si>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</si>
  <si>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</si>
  <si>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</si>
  <si>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</si>
  <si>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</si>
  <si>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</si>
  <si>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</si>
  <si>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</si>
  <si>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</si>
  <si>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</si>
  <si>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</si>
  <si>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</si>
  <si>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</si>
  <si>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</si>
  <si>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</si>
  <si>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</si>
  <si>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</si>
  <si>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</si>
  <si>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</si>
  <si>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</si>
  <si>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</si>
  <si>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</si>
  <si>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</si>
  <si>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</si>
  <si>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</si>
  <si>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</si>
  <si>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</si>
  <si>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</si>
  <si>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</si>
  <si>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</si>
  <si>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</si>
  <si>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</si>
  <si>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</si>
  <si>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</si>
  <si>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</si>
  <si>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</si>
  <si>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</si>
  <si>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</si>
  <si>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</si>
  <si>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</si>
  <si>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</si>
  <si>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</si>
  <si>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</si>
  <si>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</si>
  <si>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</si>
  <si>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</si>
  <si>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</si>
  <si>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</si>
  <si>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</si>
  <si>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</si>
  <si>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</si>
  <si>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</si>
  <si>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</si>
  <si>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</si>
  <si>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</si>
  <si>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</si>
  <si>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</si>
  <si>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</si>
  <si>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</si>
  <si>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</si>
  <si>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</si>
  <si>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</si>
  <si>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</si>
  <si>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</si>
  <si>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</si>
  <si>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</si>
  <si>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</si>
  <si>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</si>
  <si>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</si>
  <si>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</si>
  <si>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</si>
  <si>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</si>
  <si>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</si>
  <si>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</si>
  <si>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</si>
  <si>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</si>
  <si>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</si>
  <si>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</si>
  <si>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</si>
  <si>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</si>
  <si>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</si>
  <si>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</si>
  <si>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</si>
  <si>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</si>
  <si>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</si>
  <si>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</si>
  <si>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</si>
  <si>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</si>
  <si>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</si>
  <si>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</si>
  <si>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</si>
  <si>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</si>
  <si>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</si>
  <si>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</si>
  <si>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</si>
  <si>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</si>
  <si>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</si>
  <si>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</si>
  <si>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</si>
  <si>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</si>
  <si>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</si>
  <si>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</si>
  <si>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</si>
  <si>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</si>
  <si>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</si>
  <si>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</si>
  <si>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</si>
  <si>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</si>
  <si>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</si>
  <si>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</si>
  <si>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</si>
  <si>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</si>
  <si>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</si>
  <si>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</si>
  <si>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</si>
  <si>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</si>
  <si>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</si>
  <si>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</si>
  <si>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</si>
  <si>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</si>
  <si>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</si>
  <si>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</si>
  <si>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</si>
  <si>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</si>
  <si>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</si>
  <si>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</si>
  <si>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</si>
  <si>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</si>
  <si>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</si>
  <si>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</si>
  <si>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</si>
  <si>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</si>
  <si>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</si>
  <si>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</si>
  <si>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</si>
  <si>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</si>
  <si>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</si>
  <si>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</si>
  <si>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</si>
  <si>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</si>
  <si>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</si>
  <si>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</si>
  <si>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</si>
  <si>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</si>
  <si>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</si>
  <si>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</si>
  <si>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</si>
  <si>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</si>
  <si>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</si>
  <si>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</si>
  <si>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</si>
  <si>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</si>
  <si>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</si>
  <si>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</si>
  <si>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</si>
  <si>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</si>
  <si>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</si>
  <si>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</si>
  <si>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</si>
  <si>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</si>
  <si>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</si>
  <si>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</si>
  <si>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</si>
  <si>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</si>
  <si>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</si>
  <si>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</si>
  <si>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</si>
  <si>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</si>
  <si>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</si>
  <si>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</si>
  <si>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</si>
  <si>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</si>
  <si>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</si>
  <si>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</si>
  <si>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</si>
  <si>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</si>
  <si>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</si>
  <si>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</si>
  <si>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</si>
  <si>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</si>
  <si>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</si>
  <si>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</si>
  <si>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</si>
  <si>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</si>
  <si>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</si>
  <si>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</si>
  <si>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</si>
  <si>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</si>
  <si>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</si>
  <si>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</si>
  <si>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</si>
  <si>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</si>
  <si>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</si>
  <si>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</si>
  <si>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</si>
  <si>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</si>
  <si>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</si>
  <si>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</si>
  <si>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</si>
  <si>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</si>
  <si>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</si>
  <si>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</si>
  <si>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</si>
  <si>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</si>
  <si>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</si>
  <si>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</si>
  <si>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</si>
  <si>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</si>
  <si>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</si>
  <si>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</si>
  <si>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</si>
  <si>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</si>
  <si>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</si>
  <si>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</si>
  <si>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</si>
  <si>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</si>
  <si>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</si>
  <si>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</si>
  <si>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</si>
  <si>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</si>
  <si>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</si>
  <si>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</si>
  <si>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</si>
  <si>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</si>
  <si>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</si>
  <si>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</si>
  <si>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</si>
  <si>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</si>
  <si>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</si>
  <si>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</si>
  <si>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</si>
  <si>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</si>
  <si>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</si>
  <si>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</si>
  <si>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</si>
  <si>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</si>
  <si>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</si>
  <si>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</si>
  <si>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</si>
  <si>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</si>
  <si>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</si>
  <si>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</si>
  <si>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</si>
  <si>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</si>
  <si>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</si>
  <si>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</si>
  <si>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</si>
  <si>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</si>
  <si>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</si>
  <si>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</si>
  <si>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</si>
  <si>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</si>
  <si>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</si>
  <si>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</si>
  <si>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</si>
  <si>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</si>
  <si>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</si>
  <si>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</si>
  <si>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</si>
  <si>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</si>
  <si>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</si>
  <si>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</si>
  <si>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</si>
  <si>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</si>
  <si>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</si>
  <si>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</si>
  <si>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</si>
  <si>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</si>
  <si>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</si>
  <si>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</si>
  <si>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</si>
  <si>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</si>
  <si>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</si>
  <si>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</si>
  <si>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</si>
  <si>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</si>
  <si>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</si>
  <si>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</si>
  <si>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</si>
  <si>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</si>
  <si>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</si>
  <si>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</si>
  <si>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</si>
  <si>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</si>
  <si>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</si>
  <si>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</si>
  <si>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</si>
  <si>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</si>
  <si>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</si>
  <si>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</si>
  <si>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</si>
  <si>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</si>
  <si>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</si>
  <si>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</si>
  <si>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</si>
  <si>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</si>
  <si>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</si>
  <si>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</si>
  <si>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</si>
  <si>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</si>
  <si>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</si>
  <si>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</si>
  <si>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</si>
  <si>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</si>
  <si>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</si>
  <si>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</si>
  <si>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</si>
  <si>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</si>
  <si>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</si>
  <si>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</si>
  <si>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</si>
  <si>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</si>
  <si>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</si>
  <si>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</si>
  <si>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</si>
  <si>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</si>
  <si>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</si>
  <si>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</si>
  <si>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</si>
  <si>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</si>
  <si>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</si>
  <si>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</si>
  <si>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</si>
  <si>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</si>
  <si>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</si>
  <si>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</si>
  <si>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</si>
  <si>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</si>
  <si>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</si>
  <si>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</si>
  <si>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</si>
  <si>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</si>
  <si>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</si>
  <si>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</si>
  <si>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</si>
  <si>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</si>
  <si>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</si>
  <si>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</si>
  <si>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</si>
  <si>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</si>
  <si>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</si>
  <si>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</si>
  <si>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</si>
  <si>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</si>
  <si>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</si>
  <si>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</si>
  <si>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</si>
  <si>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</si>
  <si>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</si>
  <si>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</si>
  <si>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</si>
  <si>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</si>
  <si>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</si>
  <si>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</si>
  <si>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</si>
  <si>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</si>
  <si>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</si>
  <si>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</si>
  <si>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</si>
  <si>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</si>
  <si>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</si>
  <si>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</si>
  <si>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</si>
  <si>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</si>
  <si>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</si>
  <si>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</si>
  <si>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</si>
  <si>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</si>
  <si>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</si>
  <si>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</si>
  <si>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</si>
  <si>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</si>
  <si>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</si>
  <si>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</si>
  <si>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</si>
  <si>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</si>
  <si>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</si>
  <si>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</si>
  <si>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</si>
  <si>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</si>
  <si>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</si>
  <si>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</si>
  <si>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</si>
  <si>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</si>
  <si>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</si>
  <si>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</si>
  <si>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</si>
  <si>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</si>
  <si>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</si>
  <si>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</si>
  <si>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</si>
  <si>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</si>
  <si>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</si>
  <si>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</si>
  <si>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</si>
  <si>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</si>
  <si>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</si>
  <si>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</si>
  <si>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</si>
  <si>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</si>
  <si>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</si>
  <si>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</si>
  <si>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</si>
  <si>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</si>
  <si>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</si>
  <si>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</si>
  <si>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</si>
  <si>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</si>
  <si>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</si>
  <si>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</si>
  <si>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</si>
  <si>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</si>
  <si>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</si>
  <si>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</si>
  <si>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</si>
  <si>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</si>
  <si>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</si>
  <si>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</si>
  <si>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</si>
  <si>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</si>
  <si>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</si>
  <si>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</si>
  <si>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</si>
  <si>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</si>
  <si>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</si>
  <si>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</si>
  <si>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</si>
  <si>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</si>
  <si>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</si>
  <si>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</si>
  <si>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</si>
  <si>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</si>
  <si>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</si>
  <si>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</si>
  <si>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</si>
  <si>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</si>
  <si>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</si>
  <si>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</si>
  <si>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</si>
  <si>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</si>
  <si>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</si>
  <si>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</si>
  <si>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</si>
  <si>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</si>
  <si>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</si>
  <si>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</si>
  <si>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</si>
  <si>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</si>
  <si>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</si>
  <si>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</si>
  <si>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</si>
  <si>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</si>
  <si>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</si>
  <si>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</si>
  <si>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</si>
  <si>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</si>
  <si>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</si>
  <si>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</si>
  <si>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</si>
  <si>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</si>
  <si>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</si>
  <si>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</si>
  <si>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</si>
  <si>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</si>
  <si>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</si>
  <si>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</si>
  <si>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</si>
  <si>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</si>
  <si>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</si>
  <si>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</si>
  <si>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</si>
  <si>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</si>
  <si>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</si>
  <si>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</si>
  <si>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</si>
  <si>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</si>
  <si>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</si>
  <si>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</si>
  <si>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</si>
  <si>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</si>
  <si>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</si>
  <si>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</si>
  <si>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</si>
  <si>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</si>
  <si>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</si>
  <si>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</si>
  <si>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</si>
  <si>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</si>
  <si>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</si>
  <si>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</si>
  <si>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</si>
  <si>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</si>
  <si>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</si>
  <si>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</si>
  <si>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</si>
  <si>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</si>
  <si>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</si>
  <si>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</si>
  <si>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</si>
  <si>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</si>
  <si>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</si>
  <si>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</si>
  <si>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</si>
  <si>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</si>
  <si>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</si>
  <si>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</si>
  <si>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</si>
  <si>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</si>
  <si>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</si>
  <si>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</si>
  <si>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</si>
  <si>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</si>
  <si>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</si>
  <si>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</si>
  <si>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</si>
  <si>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</si>
  <si>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</si>
  <si>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</si>
  <si>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</si>
  <si>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</si>
  <si>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</si>
  <si>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</si>
  <si>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</si>
  <si>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</si>
  <si>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</si>
  <si>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</si>
  <si>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</si>
  <si>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</si>
  <si>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</si>
  <si>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</si>
  <si>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</si>
  <si>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</si>
  <si>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</si>
  <si>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</si>
  <si>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</si>
  <si>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</si>
  <si>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</si>
  <si>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</si>
  <si>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</si>
  <si>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</si>
  <si>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</si>
  <si>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</si>
  <si>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</si>
  <si>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</si>
  <si>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</si>
  <si>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</si>
  <si>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</si>
  <si>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</si>
  <si>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</si>
  <si>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</si>
  <si>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</si>
  <si>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</si>
  <si>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</si>
  <si>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</si>
  <si>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</si>
  <si>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</si>
  <si>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</si>
  <si>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</si>
  <si>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</si>
  <si>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</si>
  <si>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</si>
  <si>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</si>
  <si>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</si>
  <si>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</si>
  <si>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</si>
  <si>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</si>
  <si>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</si>
  <si>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</si>
  <si>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</si>
  <si>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</si>
  <si>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</si>
  <si>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</si>
  <si>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</si>
  <si>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</si>
  <si>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</si>
  <si>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</si>
  <si>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</si>
  <si>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</si>
  <si>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</si>
  <si>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</si>
  <si>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</si>
  <si>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</si>
  <si>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</si>
  <si>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</si>
  <si>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</si>
  <si>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</si>
  <si>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</si>
  <si>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</si>
  <si>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</si>
  <si>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</si>
  <si>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</si>
  <si>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</si>
  <si>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</si>
  <si>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</si>
  <si>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</si>
  <si>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</si>
  <si>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</si>
  <si>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</si>
  <si>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</si>
  <si>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</si>
  <si>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</si>
  <si>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</si>
  <si>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</si>
  <si>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</si>
  <si>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</si>
  <si>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</si>
  <si>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</si>
  <si>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</si>
  <si>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</si>
  <si>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</si>
  <si>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</si>
  <si>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</si>
  <si>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</si>
  <si>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</si>
  <si>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</si>
  <si>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</si>
  <si>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</si>
  <si>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</si>
  <si>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</si>
  <si>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</si>
  <si>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</si>
  <si>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</si>
  <si>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</si>
  <si>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</si>
  <si>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</si>
  <si>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</si>
  <si>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</si>
  <si>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</si>
  <si>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</si>
  <si>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</si>
  <si>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</si>
  <si>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</si>
  <si>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</si>
  <si>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</si>
  <si>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</si>
  <si>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</si>
  <si>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</si>
  <si>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</si>
  <si>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</si>
  <si>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</si>
  <si>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</si>
  <si>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</si>
  <si>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</si>
  <si>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</si>
  <si>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</si>
  <si>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</si>
  <si>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</si>
  <si>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</si>
  <si>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</si>
  <si>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</si>
  <si>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</si>
  <si>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</si>
  <si>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</si>
  <si>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</si>
  <si>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</si>
  <si>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</si>
  <si>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</si>
  <si>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</si>
  <si>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</si>
  <si>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</si>
  <si>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</si>
  <si>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</si>
  <si>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</si>
  <si>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</si>
  <si>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</si>
  <si>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</si>
  <si>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</si>
  <si>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</si>
  <si>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</si>
  <si>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</si>
  <si>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</si>
  <si>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</si>
  <si>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</si>
  <si>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</si>
  <si>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</si>
  <si>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</si>
  <si>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</si>
  <si>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</si>
  <si>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</si>
  <si>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</si>
  <si>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</si>
  <si>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</si>
  <si>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</si>
  <si>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</si>
  <si>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</si>
  <si>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</si>
  <si>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</si>
  <si>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</si>
  <si>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</si>
  <si>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</si>
  <si>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</si>
  <si>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</si>
  <si>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</si>
  <si>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</si>
  <si>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</si>
  <si>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</si>
  <si>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</si>
  <si>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</si>
  <si>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</si>
  <si>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</si>
  <si>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</si>
  <si>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</si>
  <si>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</si>
  <si>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</si>
  <si>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</si>
  <si>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</si>
  <si>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</si>
  <si>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</si>
  <si>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</si>
  <si>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</si>
  <si>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</si>
  <si>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</si>
  <si>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</si>
  <si>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</si>
  <si>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</si>
  <si>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</si>
  <si>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</si>
  <si>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</si>
  <si>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</si>
  <si>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</si>
  <si>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</si>
  <si>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</si>
  <si>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</si>
  <si>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</si>
  <si>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</si>
  <si>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</si>
  <si>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</si>
  <si>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</si>
  <si>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</si>
  <si>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</si>
  <si>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</si>
  <si>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</si>
  <si>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</si>
  <si>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</si>
  <si>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</si>
  <si>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</si>
  <si>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</si>
  <si>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</si>
  <si>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</si>
  <si>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</si>
  <si>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</si>
  <si>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</si>
  <si>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</si>
  <si>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</si>
  <si>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</si>
  <si>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</si>
  <si>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</si>
  <si>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</si>
  <si>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</si>
  <si>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</si>
  <si>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</si>
  <si>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</si>
  <si>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</si>
  <si>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</si>
  <si>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</si>
  <si>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</si>
  <si>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</si>
  <si>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</si>
  <si>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</si>
  <si>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</si>
  <si>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</si>
  <si>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</si>
  <si>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</si>
  <si>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</si>
  <si>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</si>
  <si>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</si>
  <si>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</si>
  <si>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</si>
  <si>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</si>
  <si>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</si>
  <si>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</si>
  <si>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</si>
  <si>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</si>
  <si>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</si>
  <si>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</si>
  <si>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</si>
  <si>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</si>
  <si>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</si>
  <si>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</si>
  <si>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</si>
  <si>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</si>
  <si>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</si>
  <si>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</si>
  <si>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</si>
  <si>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</si>
  <si>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</si>
  <si>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</si>
  <si>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</si>
  <si>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</si>
  <si>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</si>
  <si>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</si>
  <si>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</si>
  <si>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</si>
  <si>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</si>
  <si>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</si>
  <si>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</si>
  <si>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</si>
  <si>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</si>
  <si>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</si>
  <si>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</si>
  <si>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</si>
  <si>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</si>
  <si>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</si>
  <si>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</si>
  <si>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</si>
  <si>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</si>
  <si>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</si>
  <si>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</si>
  <si>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</si>
  <si>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</si>
  <si>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</si>
  <si>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</si>
  <si>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</si>
  <si>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</si>
  <si>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</si>
  <si>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</si>
  <si>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</si>
  <si>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</si>
  <si>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</si>
  <si>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</si>
  <si>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</si>
  <si>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</si>
  <si>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</si>
  <si>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</si>
  <si>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</si>
  <si>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</si>
  <si>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</si>
  <si>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</si>
  <si>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</si>
  <si>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</si>
  <si>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</si>
  <si>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</si>
  <si>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</si>
  <si>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</si>
  <si>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</si>
  <si>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</si>
  <si>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</si>
  <si>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</si>
  <si>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</si>
  <si>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</si>
  <si>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</si>
  <si>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</si>
  <si>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</si>
  <si>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</si>
  <si>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</si>
  <si>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</si>
  <si>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</si>
  <si>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</si>
  <si>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</si>
  <si>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</si>
  <si>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</si>
  <si>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</si>
  <si>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</si>
  <si>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</si>
  <si>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</si>
  <si>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</si>
  <si>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</si>
  <si>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</si>
  <si>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</si>
  <si>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</si>
  <si>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</si>
  <si>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</si>
  <si>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</si>
  <si>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</si>
  <si>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</si>
  <si>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</si>
  <si>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</si>
  <si>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</si>
  <si>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</si>
  <si>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</si>
  <si>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</si>
  <si>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</si>
  <si>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</si>
  <si>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</si>
  <si>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</si>
  <si>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</si>
  <si>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</si>
  <si>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</si>
  <si>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</si>
  <si>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</si>
  <si>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</si>
  <si>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</si>
  <si>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</si>
  <si>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</si>
  <si>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</si>
  <si>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</si>
  <si>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</si>
  <si>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</si>
  <si>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</si>
  <si>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</si>
  <si>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</si>
  <si>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</si>
  <si>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</si>
  <si>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</si>
  <si>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</si>
  <si>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</si>
  <si>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</si>
  <si>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</si>
  <si>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</si>
  <si>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</si>
  <si>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</si>
  <si>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</si>
  <si>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</si>
  <si>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</si>
  <si>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</si>
  <si>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</si>
  <si>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</si>
  <si>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</si>
  <si>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</si>
  <si>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</si>
  <si>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</si>
  <si>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</si>
  <si>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</si>
  <si>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</si>
  <si>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</si>
  <si>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</si>
  <si>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</si>
  <si>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</si>
  <si>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</si>
  <si>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</si>
  <si>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</si>
  <si>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</si>
  <si>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</si>
  <si>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</si>
  <si>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</si>
  <si>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</si>
  <si>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</si>
  <si>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</si>
  <si>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</si>
  <si>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</si>
  <si>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</si>
  <si>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</si>
  <si>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</si>
  <si>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</si>
  <si>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</si>
  <si>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</si>
  <si>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</si>
  <si>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</si>
  <si>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</si>
  <si>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</si>
  <si>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</si>
  <si>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</si>
  <si>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</si>
  <si>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</si>
  <si>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</si>
  <si>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</si>
  <si>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</si>
  <si>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</si>
  <si>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</si>
  <si>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</si>
  <si>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</si>
  <si>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</si>
  <si>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</si>
  <si>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</si>
  <si>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</si>
  <si>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</si>
  <si>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</si>
  <si>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</si>
  <si>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</si>
  <si>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</si>
  <si>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</si>
  <si>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</si>
  <si>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</si>
  <si>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</si>
  <si>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</si>
  <si>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</si>
  <si>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</si>
  <si>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</si>
  <si>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</si>
  <si>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</si>
  <si>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</si>
  <si>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</si>
  <si>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</si>
  <si>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</si>
  <si>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</si>
  <si>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</si>
  <si>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</si>
  <si>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</si>
  <si>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</si>
  <si>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</si>
  <si>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</si>
  <si>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</si>
  <si>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</si>
  <si>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</si>
  <si>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</si>
  <si>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</si>
  <si>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</si>
  <si>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</si>
  <si>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</si>
  <si>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</si>
  <si>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</si>
  <si>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</si>
  <si>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</si>
  <si>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</si>
  <si>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</si>
  <si>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</si>
  <si>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</si>
  <si>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</si>
  <si>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</si>
  <si>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</si>
  <si>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</si>
  <si>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</si>
  <si>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</si>
  <si>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</si>
  <si>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</si>
  <si>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</si>
  <si>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</si>
  <si>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</si>
  <si>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</si>
  <si>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</si>
  <si>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</si>
  <si>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</si>
  <si>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</si>
  <si>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</si>
  <si>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</si>
  <si>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</si>
  <si>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</si>
  <si>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</si>
  <si>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</si>
  <si>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</si>
  <si>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</si>
  <si>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</si>
  <si>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</si>
  <si>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</si>
  <si>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</si>
  <si>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</si>
  <si>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</si>
  <si>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</si>
  <si>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</si>
  <si>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</si>
  <si>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</si>
  <si>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</si>
  <si>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</si>
  <si>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</si>
  <si>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</si>
  <si>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</si>
  <si>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</si>
  <si>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</si>
  <si>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</si>
  <si>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</si>
  <si>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</si>
  <si>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</si>
  <si>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</si>
  <si>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</si>
  <si>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</si>
  <si>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</si>
  <si>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</si>
  <si>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</si>
  <si>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</si>
  <si>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</si>
  <si>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</si>
  <si>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</si>
  <si>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</si>
  <si>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</si>
  <si>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</si>
  <si>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</si>
  <si>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</si>
  <si>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</si>
  <si>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</si>
  <si>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</si>
  <si>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</si>
  <si>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</si>
  <si>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</si>
  <si>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</si>
  <si>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</si>
  <si>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</si>
  <si>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</si>
  <si>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</si>
  <si>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</si>
  <si>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</si>
  <si>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</si>
  <si>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</si>
  <si>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</si>
  <si>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</si>
  <si>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</si>
  <si>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</si>
  <si>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</si>
  <si>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</si>
  <si>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</si>
  <si>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</si>
  <si>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</si>
  <si>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</si>
  <si>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</si>
  <si>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</si>
  <si>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</si>
  <si>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</si>
  <si>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</si>
  <si>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</si>
  <si>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</si>
  <si>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</si>
  <si>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</si>
  <si>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</si>
  <si>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</si>
  <si>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</si>
  <si>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</si>
  <si>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</si>
  <si>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</si>
  <si>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</si>
  <si>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</si>
  <si>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</si>
  <si>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</si>
  <si>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</si>
  <si>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</si>
  <si>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</si>
  <si>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</si>
  <si>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</si>
  <si>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</si>
  <si>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</si>
  <si>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</si>
  <si>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</si>
  <si>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</si>
  <si>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</si>
  <si>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</si>
  <si>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</si>
  <si>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</si>
  <si>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</si>
  <si>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</si>
  <si>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</si>
  <si>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</si>
  <si>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</si>
  <si>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</si>
  <si>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</si>
  <si>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</si>
  <si>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</si>
  <si>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</si>
  <si>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</si>
  <si>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</si>
  <si>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</si>
  <si>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</si>
  <si>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</si>
  <si>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</si>
  <si>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</si>
  <si>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</si>
  <si>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</si>
  <si>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</si>
  <si>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</si>
  <si>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</si>
  <si>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</si>
  <si>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</si>
  <si>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</si>
  <si>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</si>
  <si>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</si>
  <si>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</si>
  <si>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</si>
  <si>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</si>
  <si>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</si>
  <si>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</si>
  <si>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</si>
  <si>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</si>
  <si>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</si>
  <si>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</si>
  <si>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</si>
  <si>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</si>
  <si>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</si>
  <si>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</si>
  <si>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</si>
  <si>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</si>
  <si>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</si>
  <si>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</si>
  <si>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</si>
  <si>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</si>
  <si>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</si>
  <si>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</si>
  <si>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</si>
  <si>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</si>
  <si>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</si>
  <si>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</si>
  <si>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</si>
  <si>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</si>
  <si>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</si>
  <si>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</si>
  <si>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</si>
  <si>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</si>
  <si>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</si>
  <si>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</si>
  <si>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</si>
  <si>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</si>
  <si>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</si>
  <si>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</si>
  <si>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</si>
  <si>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</si>
  <si>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</si>
  <si>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</si>
  <si>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</si>
  <si>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</si>
  <si>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</si>
  <si>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</si>
  <si>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</si>
  <si>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</si>
  <si>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</si>
  <si>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</si>
  <si>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</si>
  <si>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</si>
  <si>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</si>
  <si>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</si>
  <si>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</si>
  <si>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</si>
  <si>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</si>
  <si>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</si>
  <si>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</si>
  <si>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</si>
  <si>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</si>
  <si>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</si>
  <si>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</si>
  <si>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</si>
  <si>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</si>
  <si>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</si>
  <si>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</si>
  <si>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</si>
  <si>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</si>
  <si>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</si>
  <si>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</si>
  <si>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</si>
  <si>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</si>
  <si>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</si>
  <si>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</si>
  <si>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</si>
  <si>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</si>
  <si>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</si>
  <si>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</si>
  <si>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</si>
  <si>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</si>
  <si>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</si>
  <si>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</si>
  <si>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</si>
  <si>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</si>
  <si>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</si>
  <si>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</si>
  <si>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</si>
  <si>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</si>
  <si>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</si>
  <si>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</si>
  <si>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</si>
  <si>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</si>
  <si>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</si>
  <si>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</si>
  <si>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</si>
  <si>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</si>
  <si>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</si>
  <si>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</si>
  <si>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</si>
  <si>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</si>
  <si>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</si>
  <si>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</si>
  <si>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</si>
  <si>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</si>
  <si>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</si>
  <si>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</si>
  <si>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</si>
  <si>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</si>
  <si>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</si>
  <si>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</si>
  <si>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</si>
  <si>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</si>
  <si>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</si>
  <si>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</si>
  <si>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</si>
  <si>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</si>
  <si>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</si>
  <si>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</si>
  <si>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</si>
  <si>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</si>
  <si>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</si>
  <si>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</si>
  <si>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</si>
  <si>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</si>
  <si>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</si>
  <si>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</si>
  <si>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</si>
  <si>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</si>
  <si>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</si>
  <si>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</si>
  <si>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</si>
  <si>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</si>
  <si>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</si>
  <si>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</si>
  <si>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</si>
  <si>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</si>
  <si>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</si>
  <si>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</si>
  <si>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</si>
  <si>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</si>
  <si>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</si>
  <si>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</si>
  <si>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</si>
  <si>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</si>
  <si>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</si>
  <si>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</si>
  <si>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</si>
  <si>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</si>
  <si>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</si>
  <si>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</si>
  <si>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</si>
  <si>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</si>
  <si>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</si>
  <si>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</si>
  <si>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</si>
  <si>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</si>
  <si>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</si>
  <si>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</si>
  <si>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</si>
  <si>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</si>
  <si>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</si>
  <si>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</si>
  <si>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</si>
  <si>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</si>
  <si>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</si>
  <si>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</si>
  <si>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</si>
  <si>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</si>
  <si>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</si>
  <si>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</si>
  <si>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</si>
  <si>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</si>
  <si>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</si>
  <si>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</si>
  <si>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</si>
  <si>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</si>
  <si>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</si>
  <si>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</si>
  <si>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</si>
  <si>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</si>
  <si>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</si>
  <si>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</si>
  <si>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</si>
  <si>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</si>
  <si>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</si>
  <si>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</si>
  <si>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</si>
  <si>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</si>
  <si>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</si>
  <si>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</si>
  <si>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</si>
  <si>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</si>
  <si>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</si>
  <si>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</si>
  <si>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</si>
  <si>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</si>
  <si>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</si>
  <si>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</si>
  <si>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</si>
  <si>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</si>
  <si>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</si>
  <si>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</si>
  <si>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</si>
  <si>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</si>
  <si>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</si>
  <si>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</si>
  <si>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</si>
  <si>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</si>
  <si>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</si>
  <si>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</si>
  <si>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</si>
  <si>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</si>
  <si>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</si>
  <si>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</si>
  <si>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</si>
  <si>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</si>
  <si>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</si>
  <si>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</si>
  <si>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</si>
  <si>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</si>
  <si>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</si>
  <si>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</si>
  <si>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</si>
  <si>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</si>
  <si>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</si>
  <si>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</si>
  <si>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</si>
  <si>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</si>
  <si>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</si>
  <si>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</si>
  <si>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</si>
  <si>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</si>
  <si>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</si>
  <si>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</si>
  <si>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</si>
  <si>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</si>
  <si>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</si>
  <si>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</si>
  <si>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</si>
  <si>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</si>
  <si>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</si>
  <si>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</si>
  <si>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</si>
  <si>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</si>
  <si>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</si>
  <si>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</si>
  <si>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</si>
  <si>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</si>
  <si>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</si>
  <si>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</si>
  <si>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</si>
  <si>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</si>
  <si>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</si>
  <si>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</si>
  <si>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</si>
  <si>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</si>
  <si>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</si>
  <si>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</si>
  <si>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</si>
  <si>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</si>
  <si>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</si>
  <si>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</si>
  <si>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</si>
  <si>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</si>
  <si>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</si>
  <si>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</si>
  <si>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</si>
  <si>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</si>
  <si>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</si>
  <si>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</si>
  <si>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</si>
  <si>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</si>
  <si>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</si>
  <si>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</si>
  <si>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</si>
  <si>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</si>
  <si>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</si>
  <si>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</si>
  <si>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</si>
  <si>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</si>
  <si>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</si>
  <si>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</si>
  <si>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</si>
  <si>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</si>
  <si>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</si>
  <si>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</si>
  <si>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</si>
  <si>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</si>
  <si>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</si>
  <si>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</si>
  <si>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</si>
  <si>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</si>
  <si>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</si>
  <si>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</si>
  <si>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</si>
  <si>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</si>
  <si>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</si>
  <si>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</si>
  <si>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</si>
  <si>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</si>
  <si>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</si>
  <si>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</si>
  <si>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</si>
  <si>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</si>
  <si>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</si>
  <si>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</si>
  <si>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</si>
  <si>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</si>
  <si>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</si>
  <si>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</si>
  <si>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</si>
  <si>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</si>
  <si>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</si>
  <si>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</si>
  <si>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</si>
  <si>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</si>
  <si>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</si>
  <si>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</si>
  <si>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</si>
  <si>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</si>
  <si>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</si>
  <si>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</si>
  <si>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</si>
  <si>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</si>
  <si>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</si>
  <si>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</si>
  <si>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</si>
  <si>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</si>
  <si>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</si>
  <si>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</si>
  <si>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</si>
  <si>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</si>
  <si>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</si>
  <si>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</si>
  <si>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</si>
  <si>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</si>
  <si>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</si>
  <si>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</si>
  <si>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</si>
  <si>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</si>
  <si>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</si>
  <si>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</si>
  <si>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</si>
  <si>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</si>
  <si>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</si>
  <si>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</si>
  <si>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</si>
  <si>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</si>
  <si>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</si>
  <si>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</si>
  <si>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</si>
  <si>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</si>
  <si>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</si>
  <si>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</si>
  <si>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</si>
  <si>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</si>
  <si>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</si>
  <si>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</si>
  <si>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</si>
  <si>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</si>
  <si>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</si>
  <si>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</si>
  <si>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</si>
  <si>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</si>
  <si>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</si>
  <si>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</si>
  <si>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</si>
  <si>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</si>
  <si>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</si>
  <si>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</si>
  <si>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</si>
  <si>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</si>
  <si>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</si>
  <si>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</si>
  <si>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</si>
  <si>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</si>
  <si>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</si>
  <si>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</si>
  <si>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</si>
  <si>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</si>
  <si>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</si>
  <si>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</si>
  <si>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</si>
  <si>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</si>
  <si>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</si>
  <si>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</si>
  <si>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</si>
  <si>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</si>
  <si>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</si>
  <si>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</si>
  <si>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</si>
  <si>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</si>
  <si>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</si>
  <si>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</si>
  <si>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</si>
  <si>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</si>
  <si>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</si>
  <si>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</si>
  <si>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</si>
  <si>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</si>
  <si>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</si>
  <si>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</si>
  <si>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</si>
  <si>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</si>
  <si>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</si>
  <si>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</si>
  <si>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</si>
  <si>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</si>
  <si>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</si>
  <si>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</si>
  <si>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</si>
  <si>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</si>
  <si>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</si>
  <si>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</si>
  <si>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</si>
  <si>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</si>
  <si>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</si>
  <si>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</si>
  <si>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</si>
  <si>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</si>
  <si>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</si>
  <si>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</si>
  <si>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</si>
  <si>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</si>
  <si>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</si>
  <si>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</si>
  <si>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</si>
  <si>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</si>
  <si>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</si>
  <si>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</si>
  <si>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</si>
  <si>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</si>
  <si>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</si>
  <si>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</si>
  <si>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</si>
  <si>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</si>
  <si>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</si>
  <si>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</si>
  <si>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</si>
  <si>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</si>
  <si>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</si>
  <si>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</si>
  <si>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</si>
  <si>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</si>
  <si>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</si>
  <si>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</si>
  <si>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</si>
  <si>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</si>
  <si>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</si>
  <si>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</si>
  <si>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</si>
  <si>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</si>
  <si>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</si>
  <si>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</si>
  <si>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</si>
  <si>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</si>
  <si>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</si>
  <si>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</si>
  <si>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</si>
  <si>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</si>
  <si>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</si>
  <si>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</si>
  <si>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</si>
  <si>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</si>
  <si>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</si>
  <si>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</si>
  <si>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</si>
  <si>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</si>
  <si>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</si>
  <si>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</si>
  <si>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</si>
  <si>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</si>
  <si>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</si>
  <si>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</si>
  <si>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</si>
  <si>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</si>
  <si>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</si>
  <si>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</si>
  <si>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</si>
  <si>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</si>
  <si>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</si>
  <si>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</si>
  <si>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</si>
  <si>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</si>
  <si>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</si>
  <si>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</si>
  <si>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</si>
  <si>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</si>
  <si>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</si>
  <si>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</si>
  <si>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</si>
  <si>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</si>
  <si>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</si>
  <si>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</si>
  <si>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</si>
  <si>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</si>
  <si>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</si>
  <si>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</si>
  <si>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</si>
  <si>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</si>
  <si>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</si>
  <si>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</si>
  <si>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</si>
  <si>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</si>
  <si>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</si>
  <si>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</si>
  <si>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</si>
  <si>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</si>
  <si>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</si>
  <si>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</si>
  <si>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</si>
  <si>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</si>
  <si>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</si>
  <si>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</si>
  <si>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</si>
  <si>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</si>
  <si>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</si>
  <si>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</si>
  <si>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</si>
  <si>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</si>
  <si>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</si>
  <si>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</si>
  <si>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</si>
  <si>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</si>
  <si>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</si>
  <si>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</si>
  <si>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</si>
  <si>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</si>
  <si>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</si>
  <si>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</si>
  <si>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</si>
  <si>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</si>
  <si>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</si>
  <si>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</si>
  <si>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</si>
  <si>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</si>
  <si>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</si>
  <si>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</si>
  <si>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</si>
  <si>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</si>
  <si>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</si>
  <si>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</si>
  <si>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</si>
  <si>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</si>
  <si>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</si>
  <si>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</si>
  <si>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</si>
  <si>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</si>
  <si>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</si>
  <si>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</si>
  <si>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</si>
  <si>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</si>
  <si>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</si>
  <si>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</si>
  <si>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</si>
  <si>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</si>
  <si>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</si>
  <si>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</si>
  <si>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</si>
  <si>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</si>
  <si>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</si>
  <si>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</si>
  <si>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</si>
  <si>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</si>
  <si>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</si>
  <si>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</si>
  <si>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</si>
  <si>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</si>
  <si>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</si>
  <si>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</si>
  <si>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</si>
  <si>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</si>
  <si>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</si>
  <si>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</si>
  <si>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</si>
  <si>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</si>
  <si>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</si>
  <si>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</si>
  <si>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</si>
  <si>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</si>
  <si>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</si>
  <si>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</si>
  <si>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</si>
  <si>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</si>
  <si>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</si>
  <si>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</si>
  <si>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</si>
  <si>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</si>
  <si>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</si>
  <si>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</si>
  <si>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</si>
  <si>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</si>
  <si>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</si>
  <si>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</si>
  <si>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</si>
  <si>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</si>
  <si>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</si>
  <si>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</si>
  <si>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</si>
  <si>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</si>
  <si>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</si>
  <si>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</si>
  <si>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</si>
  <si>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</si>
  <si>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</si>
  <si>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</si>
  <si>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</si>
  <si>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</si>
  <si>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</si>
  <si>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</si>
  <si>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</si>
  <si>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</si>
  <si>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</si>
  <si>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</si>
  <si>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</si>
  <si>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</si>
  <si>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</si>
  <si>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</si>
  <si>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</si>
  <si>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</si>
  <si>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</si>
  <si>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</si>
  <si>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</si>
  <si>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</si>
  <si>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</si>
  <si>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</si>
  <si>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</si>
  <si>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</si>
  <si>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</si>
  <si>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</si>
  <si>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</si>
  <si>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</si>
  <si>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</si>
  <si>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</si>
  <si>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</si>
  <si>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</si>
  <si>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</si>
  <si>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</si>
  <si>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</si>
  <si>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</si>
  <si>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</si>
  <si>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</si>
  <si>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</si>
  <si>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</si>
  <si>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</si>
  <si>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</si>
  <si>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</si>
  <si>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</si>
  <si>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</si>
  <si>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</si>
  <si>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</si>
  <si>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</si>
  <si>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</si>
  <si>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</si>
  <si>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</si>
  <si>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</si>
  <si>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</si>
  <si>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</si>
  <si>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</si>
  <si>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</si>
  <si>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</si>
  <si>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</si>
  <si>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</si>
  <si>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</si>
  <si>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</si>
  <si>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</si>
  <si>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</si>
  <si>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</si>
  <si>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</si>
  <si>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</si>
  <si>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</si>
  <si>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</si>
  <si>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</si>
  <si>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</si>
  <si>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</si>
  <si>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</si>
  <si>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</si>
  <si>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</si>
  <si>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</si>
  <si>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</si>
  <si>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</si>
  <si>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</si>
  <si>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</si>
  <si>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</si>
  <si>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</si>
  <si>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</si>
  <si>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</si>
  <si>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</si>
  <si>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</si>
  <si>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</si>
  <si>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</si>
  <si>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</si>
  <si>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</si>
  <si>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</si>
  <si>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</si>
  <si>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</si>
  <si>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</si>
  <si>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</si>
  <si>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</si>
  <si>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</si>
  <si>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</si>
  <si>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</si>
  <si>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</si>
  <si>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</si>
  <si>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</si>
  <si>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</si>
  <si>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</si>
  <si>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</si>
  <si>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</si>
  <si>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</si>
  <si>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</si>
  <si>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</si>
  <si>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</si>
  <si>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</si>
  <si>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</si>
  <si>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</si>
  <si>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</si>
  <si>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</si>
  <si>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</si>
  <si>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</si>
  <si>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</si>
  <si>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</si>
  <si>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</si>
  <si>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</si>
  <si>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</si>
  <si>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</si>
  <si>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</si>
  <si>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</si>
  <si>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</si>
  <si>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</si>
  <si>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</si>
  <si>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</si>
  <si>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</si>
  <si>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</si>
  <si>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</si>
  <si>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</si>
  <si>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</si>
  <si>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</si>
  <si>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</si>
  <si>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</si>
  <si>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</si>
  <si>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</si>
  <si>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</si>
  <si>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</si>
  <si>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</si>
  <si>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</si>
  <si>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</si>
  <si>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</si>
  <si>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</si>
  <si>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</si>
  <si>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</si>
  <si>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</si>
  <si>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</si>
  <si>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</si>
  <si>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</si>
  <si>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</si>
  <si>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</si>
  <si>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</si>
  <si>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</si>
  <si>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</si>
  <si>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</si>
  <si>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</si>
  <si>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</si>
  <si>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</si>
  <si>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</si>
  <si>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</si>
  <si>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</si>
  <si>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</si>
  <si>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</si>
  <si>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</si>
  <si>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</si>
  <si>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</si>
  <si>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</si>
  <si>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</si>
  <si>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</si>
  <si>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</si>
  <si>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</si>
  <si>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</si>
  <si>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</si>
  <si>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</si>
  <si>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</si>
  <si>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</si>
  <si>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</si>
  <si>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</si>
  <si>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</si>
  <si>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</si>
  <si>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</si>
  <si>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</si>
  <si>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</si>
  <si>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</si>
  <si>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</si>
  <si>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</si>
  <si>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</si>
  <si>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</si>
  <si>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</si>
  <si>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</si>
  <si>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</si>
  <si>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</si>
  <si>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</si>
  <si>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</si>
  <si>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</si>
  <si>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</si>
  <si>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</si>
  <si>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</si>
  <si>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</si>
  <si>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</si>
  <si>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</si>
  <si>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</si>
  <si>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</si>
  <si>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</si>
  <si>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</si>
  <si>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</si>
  <si>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</si>
  <si>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</si>
  <si>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</si>
  <si>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</si>
  <si>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</si>
  <si>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</si>
  <si>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</si>
  <si>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</si>
  <si>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</si>
  <si>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</si>
  <si>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</si>
  <si>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</si>
  <si>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</si>
  <si>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</si>
  <si>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</si>
  <si>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</si>
  <si>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</si>
  <si>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</si>
  <si>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</si>
  <si>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</si>
  <si>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</si>
  <si>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</si>
  <si>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</si>
  <si>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</si>
  <si>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</si>
  <si>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</si>
  <si>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</si>
  <si>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</si>
  <si>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</si>
  <si>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</si>
  <si>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</si>
  <si>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</si>
  <si>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</si>
  <si>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</si>
  <si>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</si>
  <si>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</si>
  <si>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</si>
  <si>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</si>
  <si>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</si>
  <si>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</si>
  <si>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</si>
  <si>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</si>
  <si>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</si>
  <si>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</si>
  <si>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</si>
  <si>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</si>
  <si>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</si>
  <si>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</si>
  <si>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</si>
  <si>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</si>
  <si>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</si>
  <si>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</si>
  <si>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</si>
  <si>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</si>
  <si>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</si>
  <si>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</si>
  <si>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</si>
  <si>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</si>
  <si>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</si>
  <si>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</si>
  <si>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</si>
  <si>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</si>
  <si>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</si>
  <si>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</si>
  <si>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</si>
  <si>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</si>
  <si>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</si>
  <si>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</si>
  <si>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</si>
  <si>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</si>
  <si>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</si>
  <si>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</si>
  <si>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</si>
  <si>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</si>
  <si>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</si>
  <si>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</si>
  <si>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</si>
  <si>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</si>
  <si>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</si>
  <si>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</si>
  <si>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</si>
  <si>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</si>
  <si>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</si>
  <si>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</si>
  <si>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</si>
  <si>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</si>
  <si>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</si>
  <si>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</si>
  <si>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</si>
  <si>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</si>
  <si>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</si>
  <si>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</si>
  <si>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</si>
  <si>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</si>
  <si>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</si>
  <si>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</si>
  <si>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</si>
  <si>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</si>
  <si>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</si>
  <si>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</si>
  <si>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</si>
  <si>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</si>
  <si>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</si>
  <si>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</si>
  <si>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</si>
  <si>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</si>
  <si>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</si>
  <si>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</si>
  <si>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</si>
  <si>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</si>
  <si>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</si>
  <si>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</si>
  <si>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</si>
  <si>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</si>
  <si>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</si>
  <si>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</si>
  <si>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</si>
  <si>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</si>
  <si>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</si>
  <si>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</si>
  <si>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</si>
  <si>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</si>
  <si>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</si>
  <si>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</si>
  <si>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</si>
  <si>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</si>
  <si>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</si>
  <si>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</si>
  <si>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</si>
  <si>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</si>
  <si>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</si>
  <si>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</si>
  <si>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</si>
  <si>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</si>
  <si>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</si>
  <si>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</si>
  <si>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</si>
  <si>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</si>
  <si>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</si>
  <si>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</si>
  <si>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</si>
  <si>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</si>
  <si>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</si>
  <si>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</si>
  <si>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</si>
  <si>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</si>
  <si>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</si>
  <si>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</si>
  <si>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</si>
  <si>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</si>
  <si>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</si>
  <si>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</si>
  <si>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</si>
  <si>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</si>
  <si>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</si>
  <si>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</si>
  <si>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</si>
  <si>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</si>
  <si>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</si>
  <si>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</si>
  <si>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</si>
  <si>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</si>
  <si>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</si>
  <si>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</si>
  <si>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</si>
  <si>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</si>
  <si>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</si>
  <si>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</si>
  <si>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</si>
  <si>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</si>
  <si>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</si>
  <si>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</si>
  <si>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</si>
  <si>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</si>
  <si>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</si>
  <si>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</si>
  <si>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</si>
  <si>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</si>
  <si>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</si>
  <si>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</si>
  <si>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</si>
  <si>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</si>
  <si>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</si>
  <si>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</si>
  <si>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</si>
  <si>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</si>
  <si>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</si>
  <si>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</si>
  <si>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</si>
  <si>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</si>
  <si>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</si>
  <si>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</si>
  <si>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</si>
  <si>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</si>
  <si>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</si>
  <si>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</si>
  <si>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</si>
  <si>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</si>
  <si>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</si>
  <si>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</si>
  <si>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</si>
  <si>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</si>
  <si>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</si>
  <si>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</si>
  <si>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</si>
  <si>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</si>
  <si>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</si>
  <si>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</si>
  <si>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</si>
  <si>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</si>
  <si>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</si>
  <si>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</si>
  <si>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</si>
  <si>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</si>
  <si>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</si>
  <si>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</si>
  <si>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</si>
  <si>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</si>
  <si>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</si>
  <si>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</si>
  <si>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</si>
  <si>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</si>
  <si>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</si>
  <si>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</si>
  <si>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</si>
  <si>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</si>
  <si>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</si>
  <si>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</si>
  <si>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</si>
  <si>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</si>
  <si>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</si>
  <si>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</si>
  <si>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</si>
  <si>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</si>
  <si>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</si>
  <si>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</si>
  <si>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</si>
  <si>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</si>
  <si>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</si>
  <si>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</si>
  <si>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</si>
  <si>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</si>
  <si>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</si>
  <si>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</si>
  <si>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</si>
  <si>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</si>
  <si>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</si>
  <si>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</si>
  <si>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</si>
  <si>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</si>
  <si>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</si>
  <si>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</si>
  <si>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</si>
  <si>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</si>
  <si>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</si>
  <si>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</si>
  <si>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</si>
  <si>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</si>
  <si>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</si>
  <si>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</si>
  <si>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</si>
  <si>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</si>
  <si>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</si>
  <si>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</si>
  <si>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</si>
  <si>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</si>
  <si>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</si>
  <si>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</si>
  <si>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</si>
  <si>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</si>
  <si>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</si>
  <si>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</si>
  <si>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</si>
  <si>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</si>
  <si>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</si>
  <si>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</si>
  <si>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</si>
  <si>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</si>
  <si>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</si>
  <si>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</si>
  <si>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</si>
  <si>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</si>
  <si>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</si>
  <si>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</si>
  <si>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</si>
  <si>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</si>
  <si>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</si>
  <si>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</si>
  <si>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</si>
  <si>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</si>
  <si>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</si>
  <si>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</si>
  <si>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</si>
  <si>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</si>
  <si>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</si>
  <si>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</si>
  <si>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</si>
  <si>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</si>
  <si>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</si>
  <si>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</si>
  <si>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</si>
  <si>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</si>
  <si>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</si>
  <si>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</si>
  <si>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</si>
  <si>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</si>
  <si>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</si>
  <si>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</si>
  <si>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</si>
  <si>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</si>
  <si>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</si>
  <si>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</si>
  <si>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</si>
  <si>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</si>
  <si>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</si>
  <si>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</si>
  <si>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</si>
  <si>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</si>
  <si>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</si>
  <si>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</si>
  <si>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</si>
  <si>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</si>
  <si>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</si>
  <si>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</si>
  <si>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</si>
  <si>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</si>
  <si>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</si>
  <si>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</si>
  <si>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</si>
  <si>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</si>
  <si>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</si>
  <si>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</si>
  <si>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</si>
  <si>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</si>
  <si>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</si>
  <si>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</si>
  <si>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</si>
  <si>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</si>
  <si>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</si>
  <si>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</si>
  <si>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</si>
  <si>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</si>
  <si>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</si>
  <si>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</si>
  <si>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</si>
  <si>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</si>
  <si>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</si>
  <si>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</si>
  <si>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</si>
  <si>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</si>
  <si>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</si>
  <si>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</si>
  <si>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</si>
  <si>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</si>
  <si>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</si>
  <si>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</si>
  <si>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</si>
  <si>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</si>
  <si>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</si>
  <si>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</si>
  <si>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</si>
  <si>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</si>
  <si>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</si>
  <si>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</si>
  <si>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</si>
  <si>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</si>
  <si>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</si>
  <si>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</si>
  <si>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</si>
  <si>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</si>
  <si>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</si>
  <si>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</si>
  <si>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</si>
  <si>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</si>
  <si>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</si>
  <si>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</si>
  <si>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</si>
  <si>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</si>
  <si>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</si>
  <si>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</si>
  <si>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</si>
  <si>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</si>
  <si>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</si>
  <si>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</si>
  <si>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</si>
  <si>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</si>
  <si>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</si>
  <si>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</si>
  <si>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</si>
  <si>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</si>
  <si>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</si>
  <si>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</si>
  <si>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</si>
  <si>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</si>
  <si>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</si>
  <si>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</si>
  <si>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</si>
  <si>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</si>
  <si>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</si>
  <si>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</si>
  <si>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</si>
  <si>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</si>
  <si>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</si>
  <si>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</si>
  <si>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</si>
  <si>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</si>
  <si>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</si>
  <si>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</si>
  <si>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</si>
  <si>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</si>
  <si>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</si>
  <si>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</si>
  <si>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</si>
  <si>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</si>
  <si>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</si>
  <si>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</si>
  <si>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</si>
  <si>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</si>
  <si>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</si>
  <si>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</si>
  <si>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</si>
  <si>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</si>
  <si>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</si>
  <si>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</si>
  <si>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</si>
  <si>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</si>
  <si>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</si>
  <si>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</si>
  <si>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</si>
  <si>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</si>
  <si>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</si>
  <si>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</si>
  <si>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</si>
  <si>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</si>
  <si>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</si>
  <si>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</si>
  <si>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</si>
  <si>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</si>
  <si>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</si>
  <si>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</si>
  <si>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</si>
  <si>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</si>
  <si>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</si>
  <si>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</si>
  <si>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</si>
  <si>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</si>
  <si>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</si>
  <si>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</si>
  <si>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</si>
  <si>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</si>
  <si>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</si>
  <si>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</si>
  <si>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</si>
  <si>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</si>
  <si>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</si>
  <si>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</si>
  <si>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</si>
  <si>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</si>
  <si>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</si>
  <si>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</si>
  <si>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</si>
  <si>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</si>
  <si>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</si>
  <si>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</si>
  <si>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</si>
  <si>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</si>
  <si>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</si>
  <si>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</si>
  <si>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</si>
  <si>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</si>
  <si>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</si>
  <si>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</si>
  <si>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</si>
  <si>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</si>
  <si>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</si>
  <si>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</si>
  <si>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</si>
  <si>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</si>
  <si>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</si>
  <si>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</si>
  <si>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</si>
  <si>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</si>
  <si>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</si>
  <si>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</si>
  <si>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</si>
  <si>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</si>
  <si>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</si>
  <si>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</si>
  <si>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</si>
  <si>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</si>
  <si>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</si>
  <si>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</si>
  <si>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</si>
  <si>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</si>
  <si>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</si>
  <si>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</si>
  <si>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</si>
  <si>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</si>
  <si>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</si>
  <si>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</si>
  <si>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</si>
  <si>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</si>
  <si>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</si>
  <si>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</si>
  <si>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</si>
  <si>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</si>
  <si>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</si>
  <si>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</si>
  <si>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</si>
  <si>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</si>
  <si>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</si>
  <si>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</si>
  <si>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</si>
  <si>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</si>
  <si>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</si>
  <si>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</si>
  <si>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</si>
  <si>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</si>
  <si>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</si>
  <si>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</si>
  <si>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</si>
  <si>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</si>
  <si>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</si>
  <si>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</si>
  <si>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</si>
  <si>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</si>
  <si>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</si>
  <si>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</si>
  <si>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</si>
  <si>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</si>
  <si>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</si>
  <si>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</si>
  <si>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</si>
  <si>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</si>
  <si>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</si>
  <si>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</si>
  <si>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</si>
  <si>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</si>
  <si>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</si>
  <si>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</si>
  <si>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</si>
  <si>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</si>
  <si>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</si>
  <si>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</si>
  <si>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</si>
  <si>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</si>
  <si>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</si>
  <si>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</si>
  <si>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</si>
  <si>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</si>
  <si>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</si>
  <si>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</si>
  <si>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</si>
  <si>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</si>
  <si>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</si>
  <si>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</si>
  <si>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</si>
  <si>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</si>
  <si>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</si>
  <si>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</si>
  <si>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</si>
  <si>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</si>
  <si>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</si>
  <si>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</si>
  <si>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</si>
  <si>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</si>
  <si>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</si>
  <si>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</si>
  <si>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</si>
  <si>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</si>
  <si>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</si>
  <si>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</si>
  <si>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</si>
  <si>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</si>
  <si>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</si>
  <si>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</si>
  <si>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</si>
  <si>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</si>
  <si>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</si>
  <si>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</si>
  <si>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</si>
  <si>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</si>
  <si>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</si>
  <si>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</si>
  <si>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</si>
  <si>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</si>
  <si>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</si>
  <si>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</si>
  <si>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</si>
  <si>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</si>
  <si>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</si>
  <si>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</si>
  <si>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</si>
  <si>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</si>
  <si>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</si>
  <si>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</si>
  <si>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</si>
  <si>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</si>
  <si>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</si>
  <si>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</si>
  <si>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</si>
  <si>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</si>
  <si>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</si>
  <si>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</si>
  <si>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</si>
  <si>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</si>
  <si>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</si>
  <si>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</si>
  <si>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</si>
  <si>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</si>
  <si>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</si>
  <si>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</si>
  <si>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</si>
  <si>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</si>
  <si>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</si>
  <si>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</si>
  <si>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</si>
  <si>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</si>
  <si>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</si>
  <si>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</si>
  <si>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</si>
  <si>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</si>
  <si>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</si>
  <si>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</si>
  <si>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</si>
  <si>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</si>
  <si>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</si>
  <si>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</si>
  <si>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</si>
  <si>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</si>
  <si>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</si>
  <si>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</si>
  <si>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</si>
  <si>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</si>
  <si>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</si>
  <si>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</si>
  <si>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</si>
  <si>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</si>
  <si>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</si>
  <si>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</si>
  <si>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</si>
  <si>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</si>
  <si>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</si>
  <si>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</si>
  <si>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</si>
  <si>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</si>
  <si>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</si>
  <si>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</si>
  <si>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</si>
  <si>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</si>
  <si>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</si>
  <si>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</si>
  <si>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</si>
  <si>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</si>
  <si>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</si>
  <si>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</si>
  <si>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</si>
  <si>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</si>
  <si>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</si>
  <si>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</si>
  <si>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</si>
  <si>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</si>
  <si>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</si>
  <si>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</si>
  <si>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</si>
  <si>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</si>
  <si>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</si>
  <si>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</si>
  <si>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</si>
  <si>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</si>
  <si>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</si>
  <si>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</si>
  <si>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</si>
  <si>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</si>
  <si>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</si>
  <si>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</si>
  <si>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</si>
  <si>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</si>
  <si>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</si>
  <si>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</si>
  <si>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</si>
  <si>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</si>
  <si>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</si>
  <si>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</si>
  <si>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</si>
  <si>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</si>
  <si>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</si>
  <si>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</si>
  <si>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</si>
  <si>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</si>
  <si>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</si>
  <si>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</si>
  <si>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</si>
  <si>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</si>
  <si>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</si>
  <si>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</si>
  <si>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</si>
  <si>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</si>
  <si>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</si>
  <si>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</si>
  <si>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</si>
  <si>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</si>
  <si>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</si>
  <si>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</si>
  <si>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</si>
  <si>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</si>
  <si>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</si>
  <si>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</si>
  <si>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</si>
  <si>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</si>
  <si>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</si>
  <si>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</si>
  <si>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</si>
  <si>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</si>
  <si>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</si>
  <si>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</si>
  <si>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</si>
  <si>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</si>
  <si>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</si>
  <si>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</si>
  <si>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</si>
  <si>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</si>
  <si>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</si>
  <si>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</si>
  <si>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</si>
  <si>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</si>
  <si>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</si>
  <si>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</si>
  <si>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</si>
  <si>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</si>
  <si>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</si>
  <si>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</si>
  <si>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</si>
  <si>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</si>
  <si>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</si>
  <si>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</si>
  <si>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</si>
  <si>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</si>
  <si>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</si>
  <si>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</si>
  <si>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</si>
  <si>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</si>
  <si>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</si>
  <si>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</si>
  <si>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</si>
  <si>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</si>
  <si>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</si>
  <si>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</si>
  <si>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</si>
  <si>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</si>
  <si>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</si>
  <si>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</si>
  <si>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</si>
  <si>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</si>
  <si>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</si>
  <si>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</si>
  <si>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</si>
  <si>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</si>
  <si>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</si>
  <si>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</si>
  <si>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</si>
  <si>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</si>
  <si>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</si>
  <si>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</si>
  <si>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</si>
  <si>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</si>
  <si>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</si>
  <si>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</si>
  <si>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</si>
  <si>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</si>
  <si>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</si>
  <si>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</si>
  <si>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</si>
  <si>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</si>
  <si>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</si>
  <si>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</si>
  <si>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</si>
  <si>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</si>
  <si>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</si>
  <si>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</si>
  <si>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</si>
  <si>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</si>
  <si>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</si>
  <si>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</si>
  <si>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</si>
  <si>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</si>
  <si>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</si>
  <si>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</si>
  <si>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</si>
  <si>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</si>
  <si>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</si>
  <si>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</si>
  <si>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</si>
  <si>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</si>
  <si>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</si>
  <si>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</si>
  <si>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</si>
  <si>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</si>
  <si>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</si>
  <si>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</si>
  <si>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</si>
  <si>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</si>
  <si>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</si>
  <si>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</si>
  <si>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</si>
  <si>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</si>
  <si>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</si>
  <si>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</si>
  <si>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</si>
  <si>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</si>
  <si>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</si>
  <si>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</si>
  <si>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</si>
  <si>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</si>
  <si>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</si>
  <si>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</si>
  <si>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</si>
  <si>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</si>
  <si>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</si>
  <si>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</si>
  <si>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</si>
  <si>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</si>
  <si>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</si>
  <si>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</si>
  <si>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</si>
  <si>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</si>
  <si>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</si>
  <si>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</si>
  <si>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</si>
  <si>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</si>
  <si>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</si>
  <si>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</si>
  <si>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</si>
  <si>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</si>
  <si>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</si>
  <si>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</si>
  <si>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</si>
  <si>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</si>
  <si>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</si>
  <si>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</si>
  <si>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</si>
  <si>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</si>
  <si>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</si>
  <si>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</si>
  <si>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</si>
  <si>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</si>
  <si>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</si>
  <si>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</si>
  <si>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</si>
  <si>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</si>
  <si>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</si>
  <si>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</si>
  <si>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</si>
  <si>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</si>
  <si>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</si>
  <si>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</si>
  <si>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</si>
  <si>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</si>
  <si>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</si>
  <si>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</si>
  <si>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</si>
  <si>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</si>
  <si>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</si>
  <si>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</si>
  <si>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</si>
  <si>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</si>
  <si>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</si>
  <si>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</si>
  <si>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</si>
  <si>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</si>
  <si>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</si>
  <si>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</si>
  <si>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</si>
  <si>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</si>
  <si>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</si>
  <si>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</si>
  <si>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</si>
  <si>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</si>
  <si>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</si>
  <si>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</si>
  <si>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</si>
  <si>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</si>
  <si>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</si>
  <si>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</si>
  <si>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</si>
  <si>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</si>
  <si>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</si>
  <si>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</si>
  <si>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</si>
  <si>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</si>
  <si>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</si>
  <si>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</si>
  <si>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</si>
  <si>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</si>
  <si>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</si>
  <si>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</si>
  <si>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</si>
  <si>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</si>
  <si>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</si>
  <si>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</si>
  <si>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</si>
  <si>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</si>
  <si>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</si>
  <si>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</si>
  <si>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</si>
  <si>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</si>
  <si>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</si>
  <si>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</si>
  <si>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</si>
  <si>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</si>
  <si>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</si>
  <si>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</si>
  <si>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</si>
  <si>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</si>
  <si>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</si>
  <si>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</si>
  <si>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</si>
  <si>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</si>
  <si>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</si>
  <si>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</si>
  <si>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</si>
  <si>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</si>
  <si>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</si>
  <si>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</si>
  <si>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</si>
  <si>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</si>
  <si>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</si>
  <si>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</si>
  <si>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</si>
  <si>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</si>
  <si>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</si>
  <si>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</si>
  <si>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</si>
  <si>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</si>
  <si>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</si>
  <si>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</si>
  <si>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</si>
  <si>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</si>
  <si>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</si>
  <si>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</si>
  <si>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</si>
  <si>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</si>
  <si>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</si>
  <si>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</si>
  <si>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</si>
  <si>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</si>
  <si>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</si>
  <si>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</si>
  <si>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</si>
  <si>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</si>
  <si>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</si>
  <si>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</si>
  <si>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</si>
  <si>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</si>
  <si>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</si>
  <si>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</si>
  <si>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</si>
  <si>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</si>
  <si>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</si>
  <si>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</si>
  <si>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</si>
  <si>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</si>
  <si>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</si>
  <si>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</si>
  <si>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</si>
  <si>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</si>
  <si>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</si>
  <si>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</si>
  <si>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</si>
  <si>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</si>
  <si>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</si>
  <si>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</si>
  <si>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</si>
  <si>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</si>
  <si>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</si>
  <si>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</si>
  <si>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</si>
  <si>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</si>
  <si>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</si>
  <si>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</si>
  <si>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</si>
  <si>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</si>
  <si>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</si>
  <si>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</si>
  <si>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</si>
  <si>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</si>
  <si>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</si>
  <si>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</si>
  <si>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</si>
  <si>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</si>
  <si>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</si>
  <si>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</si>
  <si>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</si>
  <si>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</si>
  <si>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</si>
  <si>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</si>
  <si>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</si>
  <si>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</si>
  <si>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</si>
  <si>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</si>
  <si>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</si>
  <si>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</si>
  <si>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</si>
  <si>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</si>
  <si>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</si>
  <si>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</si>
  <si>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</si>
  <si>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</si>
  <si>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</si>
  <si>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</si>
  <si>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</si>
  <si>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</si>
  <si>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</si>
  <si>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</si>
  <si>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</si>
  <si>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</si>
  <si>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</si>
  <si>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</si>
  <si>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</si>
  <si>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</si>
  <si>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</si>
  <si>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</si>
  <si>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</si>
  <si>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</si>
  <si>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</si>
  <si>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</si>
  <si>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</si>
  <si>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</si>
  <si>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</si>
  <si>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</si>
  <si>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</si>
  <si>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</si>
  <si>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</si>
  <si>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</si>
  <si>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</si>
  <si>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</si>
  <si>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</si>
  <si>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</si>
  <si>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</si>
  <si>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</si>
  <si>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</si>
  <si>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</si>
  <si>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</si>
  <si>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</si>
  <si>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</si>
  <si>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</si>
  <si>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</si>
  <si>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</si>
  <si>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</si>
  <si>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</si>
  <si>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</si>
  <si>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</si>
  <si>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</si>
  <si>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</si>
  <si>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</si>
  <si>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</si>
  <si>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</si>
  <si>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</si>
  <si>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</si>
  <si>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</si>
  <si>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</si>
  <si>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</si>
  <si>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</si>
  <si>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</si>
  <si>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</si>
  <si>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</si>
  <si>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</si>
  <si>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</si>
  <si>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</si>
  <si>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</si>
  <si>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</si>
  <si>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</si>
  <si>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</si>
  <si>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</si>
  <si>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</si>
  <si>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</si>
  <si>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</si>
  <si>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</si>
  <si>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</si>
  <si>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</si>
  <si>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</si>
  <si>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</si>
  <si>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</si>
  <si>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</si>
  <si>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</si>
  <si>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</si>
  <si>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</si>
  <si>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</si>
  <si>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</si>
  <si>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</si>
  <si>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</si>
  <si>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</si>
  <si>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</si>
  <si>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</si>
  <si>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</si>
  <si>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</si>
  <si>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</si>
  <si>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</si>
  <si>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</si>
  <si>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</si>
  <si>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</si>
  <si>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</si>
  <si>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</si>
  <si>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</si>
  <si>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</si>
  <si>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</si>
  <si>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</si>
  <si>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</si>
  <si>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</si>
  <si>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</si>
  <si>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</si>
  <si>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</si>
  <si>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</si>
  <si>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</si>
  <si>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</si>
  <si>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</si>
  <si>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</si>
  <si>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</si>
  <si>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</si>
  <si>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</si>
  <si>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</si>
  <si>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</si>
  <si>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</si>
  <si>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</si>
  <si>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</si>
  <si>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</si>
  <si>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</si>
  <si>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</si>
  <si>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</si>
  <si>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</si>
  <si>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</si>
  <si>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</si>
  <si>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</si>
  <si>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</si>
  <si>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</si>
  <si>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</si>
  <si>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</si>
  <si>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</si>
  <si>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</si>
  <si>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</si>
  <si>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</si>
  <si>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</si>
  <si>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</si>
  <si>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</si>
  <si>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</si>
  <si>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</si>
  <si>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</si>
  <si>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</si>
  <si>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</si>
  <si>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</si>
  <si>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</si>
  <si>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</si>
  <si>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</si>
  <si>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</si>
  <si>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</si>
  <si>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</si>
  <si>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</si>
  <si>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</si>
  <si>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</si>
  <si>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</si>
  <si>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</si>
  <si>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</si>
  <si>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</si>
  <si>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</si>
  <si>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</si>
  <si>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</si>
  <si>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</si>
  <si>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</si>
  <si>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</si>
  <si>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</si>
  <si>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</si>
  <si>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</si>
  <si>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</si>
  <si>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</si>
  <si>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</si>
  <si>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</si>
  <si>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</si>
  <si>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</si>
  <si>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</si>
  <si>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</si>
  <si>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</si>
  <si>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</si>
  <si>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</si>
  <si>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</si>
  <si>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</si>
  <si>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</si>
  <si>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</si>
  <si>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</si>
  <si>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</si>
  <si>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</si>
  <si>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</si>
  <si>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</si>
  <si>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</si>
  <si>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</si>
  <si>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</si>
  <si>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</si>
  <si>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</si>
  <si>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</si>
  <si>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</si>
  <si>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</si>
  <si>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</si>
  <si>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</si>
  <si>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</si>
  <si>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</si>
  <si>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</si>
  <si>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</si>
  <si>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</si>
  <si>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</si>
  <si>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</si>
  <si>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</si>
  <si>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</si>
  <si>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</si>
  <si>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</si>
  <si>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</si>
  <si>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</si>
  <si>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</si>
  <si>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</si>
  <si>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</si>
  <si>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</si>
  <si>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</si>
  <si>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</si>
  <si>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</si>
  <si>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</si>
  <si>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</si>
  <si>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</si>
  <si>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</si>
  <si>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</si>
  <si>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</si>
  <si>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</si>
  <si>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</si>
  <si>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</si>
  <si>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</si>
  <si>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</si>
  <si>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</si>
  <si>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</si>
  <si>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</si>
  <si>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</si>
  <si>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</si>
  <si>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</si>
  <si>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</si>
  <si>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</si>
  <si>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</si>
  <si>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</si>
  <si>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</si>
  <si>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</si>
  <si>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</si>
  <si>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</si>
  <si>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</si>
  <si>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</si>
  <si>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</si>
  <si>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</si>
  <si>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</si>
  <si>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</si>
  <si>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</si>
  <si>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</si>
  <si>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</si>
  <si>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</si>
  <si>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</si>
  <si>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</si>
  <si>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</si>
  <si>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</si>
  <si>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</si>
  <si>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</si>
  <si>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</si>
  <si>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</si>
  <si>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</si>
  <si>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</si>
  <si>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</si>
  <si>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</si>
  <si>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</si>
  <si>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</si>
  <si>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</si>
  <si>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</si>
  <si>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</si>
  <si>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</si>
  <si>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</si>
  <si>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</si>
  <si>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</si>
  <si>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</si>
  <si>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</si>
  <si>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</si>
  <si>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</si>
  <si>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</si>
  <si>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</si>
  <si>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</si>
  <si>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</si>
  <si>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</si>
  <si>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</si>
  <si>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</si>
  <si>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</si>
  <si>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</si>
  <si>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</si>
  <si>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</si>
  <si>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</si>
  <si>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</si>
  <si>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</si>
  <si>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</si>
  <si>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</si>
  <si>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</si>
  <si>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</si>
  <si>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</si>
  <si>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</si>
  <si>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</si>
  <si>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</si>
  <si>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</si>
  <si>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</si>
  <si>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</si>
  <si>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</si>
  <si>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</si>
  <si>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</si>
  <si>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</si>
  <si>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</si>
  <si>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</si>
  <si>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</si>
  <si>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</si>
  <si>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</si>
  <si>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</si>
  <si>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</si>
  <si>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</si>
  <si>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</si>
  <si>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</si>
  <si>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</si>
  <si>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</si>
  <si>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</si>
  <si>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</si>
  <si>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</si>
  <si>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</si>
  <si>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</si>
  <si>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</si>
  <si>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</si>
  <si>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</si>
  <si>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</si>
  <si>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</si>
  <si>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</si>
  <si>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</si>
  <si>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</si>
  <si>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</si>
  <si>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</si>
  <si>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</si>
  <si>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</si>
  <si>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</si>
  <si>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</si>
  <si>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</si>
  <si>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</si>
  <si>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</si>
  <si>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</si>
  <si>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</si>
  <si>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</si>
  <si>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</si>
  <si>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</si>
  <si>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</si>
  <si>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</si>
  <si>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</si>
  <si>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</si>
  <si>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</si>
  <si>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</si>
  <si>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</si>
  <si>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</si>
  <si>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</si>
  <si>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</si>
  <si>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</si>
  <si>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</si>
  <si>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</si>
  <si>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</si>
  <si>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</si>
  <si>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</si>
  <si>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</si>
  <si>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</si>
  <si>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</si>
  <si>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</si>
  <si>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</si>
  <si>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</si>
  <si>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</si>
  <si>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</si>
  <si>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</si>
  <si>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</si>
  <si>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</si>
  <si>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</si>
  <si>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</si>
  <si>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</si>
  <si>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</si>
  <si>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</si>
  <si>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</si>
  <si>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</si>
  <si>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</si>
  <si>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</si>
  <si>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</si>
  <si>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</si>
  <si>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</si>
  <si>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</si>
  <si>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</si>
  <si>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</si>
  <si>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</si>
  <si>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</si>
  <si>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</si>
  <si>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</si>
  <si>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</si>
  <si>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</si>
  <si>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</si>
  <si>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</si>
  <si>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</si>
  <si>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</si>
  <si>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</si>
  <si>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</si>
  <si>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</si>
  <si>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</si>
  <si>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</si>
  <si>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</si>
  <si>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</si>
  <si>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</si>
  <si>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</si>
  <si>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</si>
  <si>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</si>
  <si>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</si>
  <si>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</si>
  <si>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</si>
  <si>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</si>
  <si>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</si>
  <si>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</si>
  <si>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</si>
  <si>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</si>
  <si>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</si>
  <si>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</si>
  <si>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</si>
  <si>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</si>
  <si>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</si>
  <si>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</si>
  <si>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</si>
  <si>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</si>
  <si>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</si>
  <si>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</si>
  <si>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</si>
  <si>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</si>
  <si>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</si>
  <si>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</si>
  <si>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</si>
  <si>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</si>
  <si>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</si>
  <si>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</si>
  <si>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</si>
  <si>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</si>
  <si>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</si>
  <si>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</si>
  <si>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</si>
  <si>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</si>
  <si>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</si>
  <si>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</si>
  <si>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</si>
  <si>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</si>
  <si>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</si>
  <si>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</si>
  <si>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</si>
  <si>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</si>
  <si>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</si>
  <si>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</si>
  <si>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</si>
  <si>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</si>
  <si>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</si>
  <si>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</si>
  <si>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</si>
  <si>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</si>
  <si>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</si>
  <si>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</si>
  <si>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</si>
  <si>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</si>
  <si>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</si>
  <si>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</si>
  <si>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</si>
  <si>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</si>
  <si>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</si>
  <si>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</si>
  <si>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</si>
  <si>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</si>
  <si>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</si>
  <si>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</si>
  <si>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</si>
  <si>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</si>
  <si>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</si>
  <si>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</si>
  <si>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</si>
  <si>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</si>
  <si>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</si>
  <si>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</si>
  <si>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</si>
  <si>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</si>
  <si>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</si>
  <si>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</si>
  <si>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</si>
  <si>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</si>
  <si>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</si>
  <si>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</si>
  <si>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</si>
  <si>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</si>
  <si>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</si>
  <si>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</si>
  <si>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</si>
  <si>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</si>
  <si>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</si>
  <si>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</si>
  <si>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</si>
  <si>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</si>
  <si>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</si>
  <si>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</si>
  <si>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</si>
  <si>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</si>
  <si>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</si>
  <si>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</si>
  <si>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</si>
  <si>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</si>
  <si>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</si>
  <si>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</si>
  <si>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</si>
  <si>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</si>
  <si>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</si>
  <si>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</si>
  <si>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</si>
  <si>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</si>
  <si>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</si>
  <si>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</si>
  <si>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</si>
  <si>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</si>
  <si>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</si>
  <si>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</si>
  <si>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</si>
  <si>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</si>
  <si>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</si>
  <si>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</si>
  <si>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</si>
  <si>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</si>
  <si>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</si>
  <si>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</si>
  <si>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</si>
  <si>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</si>
  <si>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</si>
  <si>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</si>
  <si>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</si>
  <si>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</si>
  <si>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</si>
  <si>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</si>
  <si>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</si>
  <si>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</si>
  <si>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</si>
  <si>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</si>
  <si>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</si>
  <si>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</si>
  <si>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</si>
  <si>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</si>
  <si>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</si>
  <si>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</si>
  <si>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</si>
  <si>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</si>
  <si>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</si>
  <si>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</si>
  <si>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</si>
  <si>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</si>
  <si>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</si>
  <si>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</si>
  <si>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</si>
  <si>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</si>
  <si>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</si>
  <si>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</si>
  <si>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</si>
  <si>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</si>
  <si>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</si>
  <si>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</si>
  <si>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</si>
  <si>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</si>
  <si>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</si>
  <si>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</si>
  <si>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</si>
  <si>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</si>
  <si>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</si>
  <si>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</si>
  <si>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</si>
  <si>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</si>
  <si>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</si>
  <si>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</si>
  <si>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</si>
  <si>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</si>
  <si>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</si>
  <si>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</si>
  <si>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</si>
  <si>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</si>
  <si>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</si>
  <si>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</si>
  <si>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</si>
  <si>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</si>
  <si>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</si>
  <si>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</si>
  <si>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</si>
  <si>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</si>
  <si>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</si>
  <si>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</si>
  <si>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</si>
  <si>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</si>
  <si>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</si>
  <si>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</si>
  <si>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</si>
  <si>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</si>
  <si>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</si>
  <si>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</si>
  <si>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</si>
  <si>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</si>
  <si>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</si>
  <si>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</si>
  <si>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</si>
  <si>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</si>
  <si>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</si>
  <si>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</si>
  <si>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</si>
  <si>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</si>
  <si>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</si>
  <si>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</si>
  <si>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</si>
  <si>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</si>
  <si>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</si>
  <si>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</si>
  <si>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</si>
  <si>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</si>
  <si>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</si>
  <si>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</si>
  <si>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</si>
  <si>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</si>
  <si>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</si>
  <si>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</si>
  <si>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</si>
  <si>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</si>
  <si>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</si>
  <si>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</si>
  <si>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</si>
  <si>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</si>
  <si>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</si>
  <si>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</si>
  <si>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</si>
  <si>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</si>
  <si>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</si>
  <si>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</si>
  <si>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</si>
  <si>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</si>
  <si>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</si>
  <si>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</si>
  <si>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</si>
  <si>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</si>
  <si>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</si>
  <si>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</si>
  <si>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</si>
  <si>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</si>
  <si>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</si>
  <si>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</si>
  <si>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</si>
  <si>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</si>
  <si>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</si>
  <si>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</si>
  <si>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</si>
  <si>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</si>
  <si>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</si>
  <si>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</si>
  <si>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</si>
  <si>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</si>
  <si>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</si>
  <si>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</si>
  <si>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</si>
  <si>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</si>
  <si>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</si>
  <si>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</si>
  <si>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</si>
  <si>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</si>
  <si>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</si>
  <si>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</si>
  <si>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</si>
  <si>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</si>
  <si>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</si>
  <si>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</si>
  <si>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</si>
  <si>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</si>
  <si>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</si>
  <si>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</si>
  <si>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</si>
  <si>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</si>
  <si>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</si>
  <si>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</si>
  <si>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</si>
  <si>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</si>
  <si>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</si>
  <si>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</si>
  <si>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</si>
  <si>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</si>
  <si>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</si>
  <si>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</si>
  <si>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</si>
  <si>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</si>
  <si>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</si>
  <si>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</si>
  <si>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</si>
  <si>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</si>
  <si>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</si>
  <si>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</si>
  <si>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</si>
  <si>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</si>
  <si>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</si>
  <si>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</si>
  <si>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</si>
  <si>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</si>
  <si>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</si>
  <si>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</si>
  <si>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</si>
  <si>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</si>
  <si>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</si>
  <si>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</si>
  <si>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</si>
  <si>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</si>
  <si>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</si>
  <si>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</si>
  <si>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</si>
  <si>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</si>
  <si>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</si>
  <si>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</si>
  <si>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</si>
  <si>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</si>
  <si>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</si>
  <si>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</si>
  <si>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</si>
  <si>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</si>
  <si>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</si>
  <si>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</si>
  <si>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</si>
  <si>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</si>
  <si>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</si>
  <si>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</si>
  <si>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</si>
  <si>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</si>
  <si>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</si>
  <si>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</si>
  <si>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</si>
  <si>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</si>
  <si>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</si>
  <si>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</si>
  <si>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</si>
  <si>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</si>
  <si>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</si>
  <si>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</si>
  <si>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</si>
  <si>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</si>
  <si>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</si>
  <si>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</si>
  <si>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</si>
  <si>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</si>
  <si>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</si>
  <si>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</si>
  <si>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</si>
  <si>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</si>
  <si>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</si>
  <si>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</si>
  <si>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</si>
  <si>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</si>
  <si>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</si>
  <si>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</si>
  <si>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</si>
  <si>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</si>
  <si>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</si>
  <si>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</si>
  <si>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</si>
  <si>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</si>
  <si>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</si>
  <si>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</si>
  <si>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</si>
  <si>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</si>
  <si>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</si>
  <si>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</si>
  <si>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</si>
  <si>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</si>
  <si>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</si>
  <si>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</si>
  <si>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</si>
  <si>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</si>
  <si>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</si>
  <si>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</si>
  <si>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</si>
  <si>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</si>
  <si>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</si>
  <si>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</si>
  <si>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</si>
  <si>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</si>
  <si>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</si>
  <si>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</si>
  <si>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</si>
  <si>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</si>
  <si>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</si>
  <si>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</si>
  <si>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</si>
  <si>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</si>
  <si>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</si>
  <si>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</si>
  <si>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</si>
  <si>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</si>
  <si>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</si>
  <si>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</si>
  <si>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</si>
  <si>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</si>
  <si>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</si>
  <si>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</si>
  <si>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</si>
  <si>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</si>
  <si>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</si>
  <si>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</si>
  <si>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</si>
  <si>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</si>
  <si>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</si>
  <si>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</si>
  <si>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</si>
  <si>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</si>
  <si>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</si>
  <si>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</si>
  <si>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</si>
  <si>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</si>
  <si>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</si>
  <si>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</si>
  <si>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</si>
  <si>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</si>
  <si>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</si>
  <si>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</si>
  <si>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</si>
  <si>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</si>
  <si>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</si>
  <si>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</si>
  <si>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</si>
  <si>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</si>
  <si>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</si>
  <si>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</si>
  <si>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</si>
  <si>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</si>
  <si>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</si>
  <si>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</si>
  <si>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</si>
  <si>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</si>
  <si>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</si>
  <si>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</si>
  <si>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</si>
  <si>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</si>
  <si>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</si>
  <si>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</si>
  <si>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</si>
  <si>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</si>
  <si>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</si>
  <si>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</si>
  <si>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</si>
  <si>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</si>
  <si>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</si>
  <si>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</si>
  <si>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</si>
  <si>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</si>
  <si>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</si>
  <si>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</si>
  <si>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</si>
  <si>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</si>
  <si>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</si>
  <si>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</si>
  <si>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</si>
  <si>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</si>
  <si>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</si>
  <si>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</si>
  <si>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</si>
  <si>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</si>
  <si>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</si>
  <si>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</si>
  <si>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</si>
  <si>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</si>
  <si>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</si>
  <si>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</si>
  <si>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</si>
  <si>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</si>
  <si>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</si>
  <si>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</si>
  <si>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</si>
  <si>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</si>
  <si>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</si>
  <si>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</si>
  <si>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</si>
  <si>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</si>
  <si>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</si>
  <si>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</si>
  <si>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</si>
  <si>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</si>
  <si>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</si>
  <si>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</si>
  <si>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</si>
  <si>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</si>
  <si>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</si>
  <si>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</si>
  <si>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</si>
  <si>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</si>
  <si>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</si>
  <si>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</si>
  <si>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</si>
  <si>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</si>
  <si>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</si>
  <si>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</si>
  <si>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</si>
  <si>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</si>
  <si>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</si>
  <si>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</si>
  <si>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</si>
  <si>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</si>
  <si>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</si>
  <si>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</si>
  <si>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</si>
  <si>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</si>
  <si>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</si>
  <si>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</si>
  <si>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</si>
  <si>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</si>
  <si>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</si>
  <si>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</si>
  <si>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</si>
  <si>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</si>
  <si>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</si>
  <si>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</si>
  <si>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</si>
  <si>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</si>
  <si>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</si>
  <si>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</si>
  <si>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</si>
  <si>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</si>
  <si>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</si>
  <si>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</si>
  <si>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</si>
  <si>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</si>
  <si>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</si>
  <si>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</si>
  <si>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</si>
  <si>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</si>
  <si>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</si>
  <si>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</si>
  <si>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</si>
  <si>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</si>
  <si>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</si>
  <si>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</si>
  <si>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</si>
  <si>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</si>
  <si>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</si>
  <si>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</si>
  <si>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</si>
  <si>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</si>
  <si>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</si>
  <si>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</si>
  <si>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</si>
  <si>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</si>
  <si>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</si>
  <si>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</si>
  <si>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</si>
  <si>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</si>
  <si>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</si>
  <si>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</si>
  <si>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</si>
  <si>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</si>
  <si>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</si>
  <si>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</si>
  <si>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</si>
  <si>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</si>
  <si>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</si>
  <si>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</si>
  <si>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</si>
  <si>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</si>
  <si>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</si>
  <si>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</si>
  <si>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</si>
  <si>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</si>
  <si>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</si>
  <si>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</si>
  <si>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</si>
  <si>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</si>
  <si>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</si>
  <si>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</si>
  <si>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</si>
  <si>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</si>
  <si>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</si>
  <si>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</si>
  <si>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</si>
  <si>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</si>
  <si>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</si>
  <si>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</si>
  <si>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</si>
  <si>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</si>
  <si>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</si>
  <si>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</si>
  <si>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</si>
  <si>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</si>
  <si>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</si>
  <si>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</si>
  <si>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</si>
  <si>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</si>
  <si>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</si>
  <si>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</si>
  <si>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</si>
  <si>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</si>
  <si>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</si>
  <si>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</si>
  <si>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</si>
  <si>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</si>
  <si>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</si>
  <si>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</si>
  <si>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</si>
  <si>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</si>
  <si>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</si>
  <si>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</si>
  <si>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</si>
  <si>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</si>
  <si>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</si>
  <si>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</si>
  <si>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</si>
  <si>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</si>
  <si>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</si>
  <si>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</si>
  <si>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</si>
  <si>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</si>
  <si>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</si>
  <si>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</si>
  <si>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</si>
  <si>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</si>
  <si>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</si>
  <si>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</si>
  <si>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</si>
  <si>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</si>
  <si>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</si>
  <si>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</si>
  <si>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</si>
  <si>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</si>
  <si>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</si>
  <si>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</si>
  <si>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</si>
  <si>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</si>
  <si>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</si>
  <si>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</si>
  <si>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</si>
  <si>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</si>
  <si>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</si>
  <si>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</si>
  <si>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</si>
  <si>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</si>
  <si>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</si>
  <si>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</si>
  <si>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</si>
  <si>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</si>
  <si>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</si>
  <si>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</si>
  <si>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</si>
  <si>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</si>
  <si>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</si>
  <si>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</si>
  <si>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</si>
  <si>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</si>
  <si>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</si>
  <si>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</si>
  <si>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</si>
  <si>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</si>
  <si>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</si>
  <si>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</si>
  <si>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</si>
  <si>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</si>
  <si>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</si>
  <si>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</si>
  <si>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</si>
  <si>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</si>
  <si>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</si>
  <si>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</si>
  <si>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</si>
  <si>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</si>
  <si>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</si>
  <si>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</si>
  <si>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</si>
  <si>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</si>
  <si>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</si>
  <si>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</si>
  <si>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</si>
  <si>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</si>
  <si>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</si>
  <si>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</si>
  <si>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</si>
  <si>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</si>
  <si>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</si>
  <si>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</si>
  <si>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</si>
  <si>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</si>
  <si>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</si>
  <si>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</si>
  <si>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</si>
  <si>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</si>
  <si>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</si>
  <si>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</si>
  <si>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</si>
  <si>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</si>
  <si>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</si>
  <si>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</si>
  <si>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</si>
  <si>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</si>
  <si>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</si>
  <si>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</si>
  <si>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</si>
  <si>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</si>
  <si>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</si>
  <si>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</si>
  <si>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</si>
  <si>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</si>
  <si>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</si>
  <si>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</si>
  <si>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</si>
  <si>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</si>
  <si>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</si>
  <si>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</si>
  <si>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</si>
  <si>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</si>
  <si>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</si>
  <si>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</si>
  <si>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</si>
  <si>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</si>
  <si>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</si>
  <si>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</si>
  <si>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</si>
  <si>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</si>
  <si>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</si>
  <si>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</si>
  <si>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</si>
  <si>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</si>
  <si>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</si>
  <si>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</si>
  <si>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</si>
  <si>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</si>
  <si>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</si>
  <si>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</si>
  <si>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</si>
  <si>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</si>
  <si>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</si>
  <si>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</si>
  <si>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</si>
  <si>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</si>
  <si>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</si>
  <si>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</si>
  <si>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</si>
  <si>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</si>
  <si>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</si>
  <si>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</si>
  <si>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</si>
  <si>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</si>
  <si>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</si>
  <si>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</si>
  <si>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</si>
  <si>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</si>
  <si>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</si>
  <si>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</si>
  <si>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</si>
  <si>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</si>
  <si>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</si>
  <si>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</si>
  <si>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</si>
  <si>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</si>
  <si>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</si>
  <si>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</si>
  <si>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</si>
  <si>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</si>
  <si>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</si>
  <si>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</si>
  <si>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</si>
  <si>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</si>
  <si>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</si>
  <si>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</si>
  <si>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</si>
  <si>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</si>
  <si>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</si>
  <si>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</si>
  <si>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</si>
  <si>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</si>
  <si>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</si>
  <si>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</si>
  <si>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</si>
  <si>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</si>
  <si>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</si>
  <si>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</si>
  <si>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</si>
  <si>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</si>
  <si>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</si>
  <si>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</si>
  <si>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</si>
  <si>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</si>
  <si>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</si>
  <si>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</si>
  <si>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</si>
  <si>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</si>
  <si>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</si>
  <si>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</si>
  <si>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</si>
  <si>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</si>
  <si>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</si>
  <si>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</si>
  <si>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</si>
  <si>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</si>
  <si>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</si>
  <si>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</si>
  <si>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</si>
  <si>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</si>
  <si>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</si>
  <si>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</si>
  <si>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</si>
  <si>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</si>
  <si>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</si>
  <si>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</si>
  <si>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</si>
  <si>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</si>
  <si>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</si>
  <si>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</si>
  <si>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</si>
  <si>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</si>
  <si>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</si>
  <si>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</si>
  <si>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</si>
  <si>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</si>
  <si>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</si>
  <si>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</si>
  <si>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</si>
  <si>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</si>
  <si>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</si>
  <si>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</si>
  <si>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</si>
  <si>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</si>
  <si>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</si>
  <si>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</si>
  <si>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</si>
  <si>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</si>
  <si>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</si>
  <si>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</si>
  <si>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</si>
  <si>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</si>
  <si>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</si>
  <si>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</si>
  <si>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</si>
  <si>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</si>
  <si>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</si>
  <si>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</si>
  <si>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</si>
  <si>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</si>
  <si>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</si>
  <si>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</si>
  <si>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</si>
  <si>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</si>
  <si>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</si>
  <si>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</si>
  <si>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</si>
  <si>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</si>
  <si>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</si>
  <si>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</si>
  <si>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</si>
  <si>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</si>
  <si>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</si>
  <si>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</si>
  <si>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</si>
  <si>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</si>
  <si>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</si>
  <si>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</si>
  <si>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</si>
  <si>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</si>
  <si>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</si>
  <si>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</si>
  <si>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</si>
  <si>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</si>
  <si>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</si>
  <si>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</si>
  <si>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</si>
  <si>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</si>
  <si>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</si>
  <si>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</si>
  <si>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</si>
  <si>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</si>
  <si>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</si>
  <si>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</si>
  <si>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</si>
  <si>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</si>
  <si>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</si>
  <si>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</si>
  <si>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</si>
  <si>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</si>
  <si>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</si>
  <si>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</si>
  <si>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</si>
  <si>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</si>
  <si>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</si>
  <si>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</si>
  <si>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</si>
  <si>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</si>
  <si>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</si>
  <si>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</si>
  <si>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</si>
  <si>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</si>
  <si>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</si>
  <si>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</si>
  <si>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</si>
  <si>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</si>
  <si>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</si>
  <si>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</si>
  <si>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</si>
  <si>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</si>
  <si>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</si>
  <si>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</si>
  <si>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</si>
  <si>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</si>
  <si>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</si>
  <si>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</si>
  <si>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</si>
  <si>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</si>
  <si>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</si>
  <si>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</si>
  <si>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</si>
  <si>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</si>
  <si>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</si>
  <si>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</si>
  <si>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</si>
  <si>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</si>
  <si>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</si>
  <si>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</si>
  <si>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</si>
  <si>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</si>
  <si>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</si>
  <si>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</si>
  <si>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</si>
  <si>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</si>
  <si>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</si>
  <si>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</si>
  <si>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</si>
  <si>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</si>
  <si>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</si>
  <si>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</si>
  <si>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</si>
  <si>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</si>
  <si>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</si>
  <si>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</si>
  <si>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</si>
  <si>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</si>
  <si>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</si>
  <si>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</si>
  <si>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</si>
  <si>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</si>
  <si>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</si>
  <si>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</si>
  <si>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</si>
  <si>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</si>
  <si>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</si>
  <si>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</si>
  <si>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</si>
  <si>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</si>
  <si>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</si>
  <si>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</si>
  <si>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</si>
  <si>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</si>
  <si>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</si>
  <si>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</si>
  <si>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</si>
  <si>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</si>
  <si>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</si>
  <si>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</si>
  <si>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</si>
  <si>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</si>
  <si>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</si>
  <si>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</si>
  <si>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</si>
  <si>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</si>
  <si>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</si>
  <si>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</si>
  <si>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</si>
  <si>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</si>
  <si>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</si>
  <si>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</si>
  <si>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</si>
  <si>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</si>
  <si>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</si>
  <si>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</si>
  <si>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</si>
  <si>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</si>
  <si>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</si>
  <si>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</si>
  <si>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</si>
  <si>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</si>
  <si>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</si>
  <si>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</si>
  <si>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</si>
  <si>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</si>
  <si>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</si>
  <si>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</si>
  <si>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</si>
  <si>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</si>
  <si>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</si>
  <si>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</si>
  <si>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</si>
  <si>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</si>
  <si>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</si>
  <si>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</si>
  <si>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</si>
  <si>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</si>
  <si>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</si>
  <si>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</si>
  <si>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</si>
  <si>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</si>
  <si>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</si>
  <si>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</si>
  <si>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</si>
  <si>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</si>
  <si>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</si>
  <si>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</si>
  <si>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</si>
  <si>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</si>
  <si>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</si>
  <si>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</si>
  <si>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</si>
  <si>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</si>
  <si>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</si>
  <si>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</si>
  <si>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</si>
  <si>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</si>
  <si>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</si>
  <si>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</si>
  <si>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</si>
  <si>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</si>
  <si>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</si>
  <si>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</si>
  <si>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</si>
  <si>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</si>
  <si>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</si>
  <si>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</si>
  <si>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</si>
  <si>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</si>
  <si>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</si>
  <si>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</si>
  <si>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</si>
  <si>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</si>
  <si>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</si>
  <si>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</si>
  <si>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</si>
  <si>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</si>
  <si>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</si>
  <si>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</si>
  <si>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</si>
  <si>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</si>
  <si>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</si>
  <si>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</si>
  <si>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</si>
  <si>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</si>
  <si>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</si>
  <si>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</si>
  <si>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</si>
  <si>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</si>
  <si>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</si>
  <si>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</si>
  <si>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</si>
  <si>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</si>
  <si>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</si>
  <si>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</si>
  <si>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</si>
  <si>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</si>
  <si>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</si>
  <si>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</si>
  <si>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</si>
  <si>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</si>
  <si>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</si>
  <si>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</si>
  <si>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</si>
  <si>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</si>
  <si>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</si>
  <si>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</si>
  <si>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</si>
  <si>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</si>
  <si>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</si>
  <si>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</si>
  <si>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</si>
  <si>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</si>
  <si>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</si>
  <si>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</si>
  <si>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</si>
  <si>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</si>
  <si>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</si>
  <si>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</si>
  <si>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</si>
  <si>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</si>
  <si>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</si>
  <si>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</si>
  <si>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</si>
  <si>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</si>
  <si>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</si>
  <si>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</si>
  <si>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</si>
  <si>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</si>
  <si>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</si>
  <si>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</si>
  <si>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</si>
  <si>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</si>
  <si>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</si>
  <si>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</si>
  <si>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</si>
  <si>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</si>
  <si>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</si>
  <si>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</si>
  <si>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</si>
  <si>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</si>
  <si>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</si>
  <si>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</si>
  <si>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</si>
  <si>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</si>
  <si>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</si>
  <si>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</si>
  <si>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</si>
  <si>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</si>
  <si>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</si>
  <si>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</si>
  <si>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</si>
  <si>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</si>
  <si>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</si>
  <si>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</si>
  <si>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</si>
  <si>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</si>
  <si>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</si>
  <si>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</si>
  <si>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</si>
  <si>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</si>
  <si>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</si>
  <si>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</si>
  <si>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</si>
  <si>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</si>
  <si>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</si>
  <si>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</si>
  <si>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</si>
  <si>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</si>
  <si>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</si>
  <si>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</si>
  <si>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</si>
  <si>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</si>
  <si>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</si>
  <si>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</si>
  <si>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</si>
  <si>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</si>
  <si>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</si>
  <si>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</si>
  <si>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</si>
  <si>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</si>
  <si>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</si>
  <si>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</si>
  <si>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</si>
  <si>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</si>
  <si>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</si>
  <si>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</si>
  <si>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</si>
  <si>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</si>
  <si>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</si>
  <si>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</si>
  <si>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</si>
  <si>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</si>
  <si>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</si>
  <si>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</si>
  <si>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</si>
  <si>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</si>
  <si>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</si>
  <si>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</si>
  <si>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</si>
  <si>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</si>
  <si>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</si>
  <si>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</si>
  <si>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</si>
  <si>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</si>
  <si>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</si>
  <si>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</si>
  <si>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</si>
  <si>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</si>
  <si>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</si>
  <si>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</si>
  <si>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</si>
  <si>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</si>
  <si>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</si>
  <si>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</si>
  <si>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</si>
  <si>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</si>
  <si>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</si>
  <si>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</si>
  <si>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</si>
  <si>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</si>
  <si>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</si>
  <si>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</si>
  <si>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</si>
  <si>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</si>
  <si>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</si>
  <si>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</si>
  <si>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</si>
  <si>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</si>
  <si>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</si>
  <si>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</si>
  <si>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</si>
  <si>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</si>
  <si>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</si>
  <si>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</si>
  <si>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</si>
  <si>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</si>
  <si>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</si>
  <si>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</si>
  <si>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</si>
  <si>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</si>
  <si>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</si>
  <si>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</si>
  <si>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</si>
  <si>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</si>
  <si>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</si>
  <si>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</si>
  <si>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</si>
  <si>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</si>
  <si>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</si>
  <si>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</si>
  <si>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</si>
  <si>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</si>
  <si>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</si>
  <si>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</si>
  <si>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</si>
  <si>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</si>
  <si>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</si>
  <si>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</si>
  <si>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</si>
  <si>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</si>
  <si>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</si>
  <si>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</si>
  <si>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</si>
  <si>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</si>
  <si>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</si>
  <si>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</si>
  <si>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</si>
  <si>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</si>
  <si>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</si>
  <si>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</si>
  <si>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</si>
  <si>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</si>
  <si>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</si>
  <si>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</si>
  <si>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</si>
  <si>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</si>
  <si>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</si>
  <si>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</si>
  <si>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</si>
  <si>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</si>
  <si>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</si>
  <si>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</si>
  <si>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</si>
  <si>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</si>
  <si>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</si>
  <si>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</si>
  <si>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</si>
  <si>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</si>
  <si>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</si>
  <si>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</si>
  <si>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</si>
  <si>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</si>
  <si>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</si>
  <si>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</si>
  <si>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</si>
  <si>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</si>
  <si>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</si>
  <si>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</si>
  <si>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</si>
  <si>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</si>
  <si>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</si>
  <si>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</si>
  <si>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</si>
  <si>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</si>
  <si>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</si>
  <si>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</si>
  <si>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</si>
  <si>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</si>
  <si>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</si>
  <si>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</si>
  <si>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</si>
  <si>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</si>
  <si>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</si>
  <si>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</si>
  <si>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</si>
  <si>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</si>
  <si>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</si>
  <si>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</si>
  <si>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</si>
  <si>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</si>
  <si>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</si>
  <si>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</si>
  <si>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</si>
  <si>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</si>
  <si>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</si>
  <si>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</si>
  <si>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</si>
  <si>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</si>
  <si>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</si>
  <si>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</si>
  <si>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</si>
  <si>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</si>
  <si>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</si>
  <si>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</si>
  <si>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</si>
  <si>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</si>
  <si>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</si>
  <si>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</si>
  <si>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</si>
  <si>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</si>
  <si>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</si>
  <si>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</si>
  <si>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</si>
  <si>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</si>
  <si>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</si>
  <si>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</si>
  <si>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</si>
  <si>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</si>
  <si>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</si>
  <si>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</si>
  <si>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</si>
  <si>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</si>
  <si>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</si>
  <si>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</si>
  <si>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</si>
  <si>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</si>
  <si>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</si>
  <si>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</si>
  <si>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</si>
  <si>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</si>
  <si>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</si>
  <si>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</si>
  <si>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</si>
  <si>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</si>
  <si>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</si>
  <si>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</si>
  <si>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</si>
  <si>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</si>
  <si>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</si>
  <si>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</si>
  <si>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</si>
  <si>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</si>
  <si>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</si>
  <si>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</si>
  <si>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</si>
  <si>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</si>
  <si>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</si>
  <si>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</si>
  <si>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</si>
  <si>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</si>
  <si>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</si>
  <si>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</si>
  <si>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</si>
  <si>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</si>
  <si>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</si>
  <si>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</si>
  <si>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</si>
  <si>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</si>
  <si>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</si>
  <si>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</si>
  <si>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</si>
  <si>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</si>
  <si>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</si>
  <si>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</si>
  <si>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</si>
  <si>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</si>
  <si>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</si>
  <si>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</si>
  <si>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</si>
  <si>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</si>
  <si>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</si>
  <si>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</si>
  <si>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</si>
  <si>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</si>
  <si>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</si>
  <si>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</si>
  <si>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</si>
  <si>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</si>
  <si>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</si>
  <si>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</si>
  <si>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</si>
  <si>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</si>
  <si>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</si>
  <si>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</si>
  <si>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</si>
  <si>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</si>
  <si>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</si>
  <si>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</si>
  <si>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</si>
  <si>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</si>
  <si>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</si>
  <si>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</si>
  <si>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</si>
  <si>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</si>
  <si>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</si>
  <si>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</si>
  <si>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</si>
  <si>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</si>
  <si>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</si>
  <si>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</si>
  <si>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</si>
  <si>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</si>
  <si>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</si>
  <si>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</si>
  <si>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</si>
  <si>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</si>
  <si>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</si>
  <si>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</si>
  <si>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</si>
  <si>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</si>
  <si>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</si>
  <si>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</si>
  <si>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</si>
  <si>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</si>
  <si>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</si>
  <si>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</si>
  <si>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</si>
  <si>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</si>
  <si>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</si>
  <si>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</si>
  <si>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</si>
  <si>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</si>
  <si>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</si>
  <si>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</si>
  <si>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</si>
  <si>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</si>
  <si>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</si>
  <si>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</si>
  <si>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</si>
  <si>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</si>
  <si>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</si>
  <si>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</si>
  <si>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</si>
  <si>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</si>
  <si>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</si>
  <si>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</si>
  <si>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</si>
  <si>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</si>
  <si>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</si>
  <si>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</si>
  <si>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</si>
  <si>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</si>
  <si>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</si>
  <si>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</si>
  <si>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</si>
  <si>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</si>
  <si>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</si>
  <si>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</si>
  <si>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</si>
  <si>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</si>
  <si>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</si>
  <si>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</si>
  <si>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</si>
  <si>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</si>
  <si>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</si>
  <si>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</si>
  <si>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</si>
  <si>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</si>
  <si>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</si>
  <si>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</si>
  <si>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</si>
  <si>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</si>
  <si>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</si>
  <si>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</si>
  <si>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</si>
  <si>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</si>
  <si>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</si>
  <si>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</si>
  <si>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</si>
  <si>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</si>
  <si>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</si>
  <si>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</si>
  <si>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</si>
  <si>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</si>
  <si>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</si>
  <si>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</si>
  <si>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</si>
  <si>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</si>
  <si>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</si>
  <si>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</si>
  <si>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</si>
  <si>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</si>
  <si>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</si>
  <si>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</si>
  <si>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</si>
  <si>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</si>
  <si>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</si>
  <si>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</si>
  <si>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</si>
  <si>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</si>
  <si>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</si>
  <si>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</si>
  <si>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</si>
  <si>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</si>
  <si>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</si>
  <si>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</si>
  <si>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</si>
  <si>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</si>
  <si>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</si>
  <si>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</si>
  <si>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</si>
  <si>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</si>
  <si>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</si>
  <si>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</si>
  <si>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</si>
  <si>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</si>
  <si>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</si>
  <si>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</si>
  <si>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</si>
  <si>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</si>
  <si>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</si>
  <si>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</si>
  <si>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</si>
  <si>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</si>
  <si>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</si>
  <si>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</si>
  <si>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</si>
  <si>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</si>
  <si>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</si>
  <si>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</si>
  <si>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</si>
  <si>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</si>
  <si>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</si>
  <si>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</si>
  <si>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</si>
  <si>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</si>
  <si>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</si>
  <si>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</si>
  <si>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</si>
  <si>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</si>
  <si>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</si>
  <si>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</si>
  <si>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</si>
  <si>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</si>
  <si>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</si>
  <si>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</si>
  <si>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</si>
  <si>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</si>
  <si>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</si>
  <si>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</si>
  <si>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</si>
  <si>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</si>
  <si>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</si>
  <si>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</si>
  <si>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</si>
  <si>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</si>
  <si>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</si>
  <si>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</si>
  <si>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</si>
  <si>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</si>
  <si>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</si>
  <si>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</si>
  <si>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</si>
  <si>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</si>
  <si>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</si>
  <si>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</si>
  <si>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</si>
  <si>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</si>
  <si>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</si>
  <si>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</si>
  <si>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</si>
  <si>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</si>
  <si>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</si>
  <si>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</si>
  <si>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</si>
  <si>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</si>
  <si>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</si>
  <si>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</si>
  <si>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</si>
  <si>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</si>
  <si>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</si>
  <si>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</si>
  <si>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</si>
  <si>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</si>
  <si>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</si>
  <si>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</si>
  <si>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</si>
  <si>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</si>
  <si>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</si>
  <si>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</si>
  <si>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</si>
  <si>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</si>
  <si>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</si>
  <si>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</si>
  <si>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</si>
  <si>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</si>
  <si>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</si>
  <si>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</si>
  <si>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</si>
  <si>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</si>
  <si>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</si>
  <si>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</si>
  <si>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</si>
  <si>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</si>
  <si>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</si>
  <si>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</si>
  <si>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</si>
  <si>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</si>
  <si>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</si>
  <si>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</si>
  <si>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</si>
  <si>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</si>
  <si>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</si>
  <si>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</si>
  <si>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</si>
  <si>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</si>
  <si>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</si>
  <si>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</si>
  <si>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</si>
  <si>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</si>
  <si>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</si>
  <si>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</si>
  <si>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</si>
  <si>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</si>
  <si>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</si>
  <si>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</si>
  <si>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</si>
  <si>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</si>
  <si>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</si>
  <si>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</si>
  <si>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</si>
  <si>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</si>
  <si>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</si>
  <si>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</si>
  <si>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</si>
  <si>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</si>
  <si>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</si>
  <si>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</si>
  <si>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</si>
  <si>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</si>
  <si>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</si>
  <si>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</si>
  <si>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</si>
  <si>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</si>
  <si>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</si>
  <si>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</si>
  <si>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</si>
  <si>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</si>
  <si>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</si>
  <si>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</si>
  <si>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</si>
  <si>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</si>
  <si>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</si>
  <si>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</si>
  <si>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</si>
  <si>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</si>
  <si>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</si>
  <si>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</si>
  <si>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</si>
  <si>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</si>
  <si>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</si>
  <si>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</si>
  <si>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</si>
  <si>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</si>
  <si>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</si>
  <si>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</si>
  <si>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</si>
  <si>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</si>
  <si>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</si>
  <si>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</si>
  <si>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</si>
  <si>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</si>
  <si>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</si>
  <si>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</si>
  <si>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</si>
  <si>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</si>
  <si>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</si>
  <si>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</si>
  <si>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</si>
  <si>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</si>
  <si>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</si>
  <si>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</si>
  <si>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</si>
  <si>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</si>
  <si>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</si>
  <si>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</si>
  <si>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</si>
  <si>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</si>
  <si>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</si>
  <si>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</si>
  <si>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</si>
  <si>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</si>
  <si>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</si>
  <si>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</si>
  <si>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</si>
  <si>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</si>
  <si>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</si>
  <si>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</si>
  <si>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</si>
  <si>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</si>
  <si>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</si>
  <si>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</si>
  <si>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</si>
  <si>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</si>
  <si>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</si>
  <si>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</si>
  <si>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</si>
  <si>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</si>
  <si>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</si>
  <si>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</si>
  <si>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</si>
  <si>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</si>
  <si>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</si>
  <si>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</si>
  <si>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</si>
  <si>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</si>
  <si>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</si>
  <si>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</si>
  <si>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</si>
  <si>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</si>
  <si>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</si>
  <si>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</si>
  <si>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</si>
  <si>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</si>
  <si>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</si>
  <si>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</si>
  <si>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</si>
  <si>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</si>
  <si>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</si>
  <si>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</si>
  <si>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</si>
  <si>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</si>
  <si>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</si>
  <si>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</si>
  <si>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</si>
  <si>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</si>
  <si>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</si>
  <si>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</si>
  <si>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</si>
  <si>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</si>
  <si>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</si>
  <si>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</si>
  <si>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</si>
  <si>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</si>
  <si>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</si>
  <si>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</si>
  <si>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</si>
  <si>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</si>
  <si>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</si>
  <si>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</si>
  <si>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</si>
  <si>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</si>
  <si>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</si>
  <si>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</si>
  <si>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</si>
  <si>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</si>
  <si>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</si>
  <si>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</si>
  <si>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</si>
  <si>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</si>
  <si>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</si>
  <si>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</si>
  <si>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</si>
  <si>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</si>
  <si>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</si>
  <si>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</si>
  <si>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</si>
  <si>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</si>
  <si>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</si>
  <si>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</si>
  <si>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</si>
  <si>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</si>
  <si>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</si>
  <si>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</si>
  <si>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</si>
  <si>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</si>
  <si>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</si>
  <si>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</si>
  <si>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</si>
  <si>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</si>
  <si>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</si>
  <si>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</si>
  <si>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</si>
  <si>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</si>
  <si>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</si>
  <si>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</si>
  <si>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</si>
  <si>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</si>
  <si>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</si>
  <si>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</si>
  <si>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</si>
  <si>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</si>
  <si>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</si>
  <si>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</si>
  <si>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</si>
  <si>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</si>
  <si>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</si>
  <si>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</si>
  <si>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</si>
  <si>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</si>
  <si>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</si>
  <si>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</si>
  <si>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</si>
  <si>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</si>
  <si>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</si>
  <si>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</si>
  <si>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</si>
  <si>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</si>
  <si>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</si>
  <si>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</si>
  <si>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</si>
  <si>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</si>
  <si>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</si>
  <si>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</si>
  <si>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</si>
  <si>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</si>
  <si>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</si>
  <si>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</si>
  <si>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</si>
  <si>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</si>
  <si>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</si>
  <si>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</si>
  <si>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</si>
  <si>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</si>
  <si>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</si>
  <si>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</si>
  <si>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</si>
  <si>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</si>
  <si>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</si>
  <si>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</si>
  <si>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</si>
  <si>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</si>
  <si>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</si>
  <si>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</si>
  <si>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</si>
  <si>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</si>
  <si>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</si>
  <si>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</si>
  <si>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</si>
  <si>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</si>
  <si>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</si>
  <si>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</si>
  <si>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</si>
  <si>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</si>
  <si>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</si>
  <si>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</si>
  <si>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</si>
  <si>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</si>
  <si>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</si>
  <si>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</si>
  <si>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</si>
  <si>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</si>
  <si>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</si>
  <si>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</si>
  <si>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</si>
  <si>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</si>
  <si>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</si>
  <si>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</si>
  <si>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</si>
  <si>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</si>
  <si>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</si>
  <si>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</si>
  <si>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</si>
  <si>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</si>
  <si>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</si>
  <si>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</si>
  <si>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</si>
  <si>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</si>
  <si>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</si>
  <si>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</si>
  <si>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</si>
  <si>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</si>
  <si>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</si>
  <si>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</si>
  <si>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</si>
  <si>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</si>
  <si>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</si>
  <si>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</si>
  <si>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</si>
  <si>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</si>
  <si>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</si>
  <si>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</si>
  <si>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</si>
  <si>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</si>
  <si>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</si>
  <si>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</si>
  <si>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</si>
  <si>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</si>
  <si>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</si>
  <si>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</si>
  <si>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</si>
  <si>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</si>
  <si>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</si>
  <si>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</si>
  <si>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</si>
  <si>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</si>
  <si>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</si>
  <si>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</si>
  <si>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</si>
  <si>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</si>
  <si>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</si>
  <si>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</si>
  <si>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</si>
  <si>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</si>
  <si>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</si>
  <si>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</si>
  <si>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</si>
  <si>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</si>
  <si>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</si>
  <si>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</si>
  <si>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</si>
  <si>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</si>
  <si>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</si>
  <si>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</si>
  <si>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</si>
  <si>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</si>
  <si>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</si>
  <si>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</si>
  <si>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</si>
  <si>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</si>
  <si>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</si>
  <si>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</si>
  <si>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</si>
  <si>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</si>
  <si>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</si>
  <si>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</si>
  <si>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</si>
  <si>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</si>
  <si>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</si>
  <si>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</si>
  <si>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</si>
  <si>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</si>
  <si>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</si>
  <si>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</si>
  <si>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</si>
  <si>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</si>
  <si>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</si>
  <si>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</si>
  <si>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</si>
  <si>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</si>
  <si>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</si>
  <si>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</si>
  <si>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</si>
  <si>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</si>
  <si>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</si>
  <si>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</si>
  <si>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</si>
  <si>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</si>
  <si>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</si>
  <si>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</si>
  <si>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</si>
  <si>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</si>
  <si>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</si>
  <si>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</si>
  <si>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</si>
  <si>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</si>
  <si>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</si>
  <si>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</si>
  <si>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</si>
  <si>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</si>
  <si>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</si>
  <si>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</si>
  <si>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</si>
  <si>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</si>
  <si>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</si>
  <si>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</si>
  <si>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</si>
  <si>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</si>
  <si>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</si>
  <si>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</si>
  <si>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</si>
  <si>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</si>
  <si>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</si>
  <si>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</si>
  <si>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</si>
  <si>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</si>
  <si>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</si>
  <si>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</si>
  <si>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</si>
  <si>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</si>
  <si>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</si>
  <si>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</si>
  <si>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</si>
  <si>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</si>
  <si>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</si>
  <si>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</si>
  <si>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</si>
  <si>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</si>
  <si>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</si>
  <si>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</si>
  <si>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</si>
  <si>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</si>
  <si>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</si>
  <si>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</si>
  <si>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</si>
  <si>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</si>
  <si>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</si>
  <si>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</si>
  <si>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</si>
  <si>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</si>
  <si>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</si>
  <si>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</si>
  <si>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</si>
  <si>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</si>
  <si>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</si>
  <si>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</si>
  <si>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</si>
  <si>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</si>
  <si>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</si>
  <si>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</si>
  <si>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</si>
  <si>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</si>
  <si>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</si>
  <si>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</si>
  <si>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</si>
  <si>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</si>
  <si>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</si>
  <si>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</si>
  <si>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</si>
  <si>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</si>
  <si>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</si>
  <si>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</si>
  <si>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</si>
  <si>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</si>
  <si>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</si>
  <si>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</si>
  <si>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</si>
  <si>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</si>
  <si>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</si>
  <si>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</si>
  <si>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</si>
  <si>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</si>
  <si>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</si>
  <si>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</si>
  <si>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</si>
  <si>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</si>
  <si>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</si>
  <si>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</si>
  <si>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</si>
  <si>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</si>
  <si>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</si>
  <si>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</si>
  <si>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</si>
  <si>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</si>
  <si>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</si>
  <si>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</si>
  <si>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</si>
  <si>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</si>
  <si>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</si>
  <si>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</si>
  <si>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</si>
  <si>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</si>
  <si>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</si>
  <si>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</si>
  <si>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</si>
  <si>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</si>
  <si>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</si>
  <si>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</si>
  <si>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</si>
  <si>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</si>
  <si>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</si>
  <si>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</si>
  <si>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</si>
  <si>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</si>
  <si>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</si>
  <si>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</si>
  <si>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</si>
  <si>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</si>
  <si>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</si>
  <si>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</si>
  <si>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</si>
  <si>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</si>
  <si>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</si>
  <si>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</si>
  <si>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</si>
  <si>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</si>
  <si>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</si>
  <si>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</si>
  <si>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</si>
  <si>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</si>
  <si>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</si>
  <si>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</si>
  <si>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</si>
  <si>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</si>
  <si>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</si>
  <si>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</si>
  <si>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</si>
  <si>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</si>
  <si>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</si>
  <si>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</si>
  <si>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</si>
  <si>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</si>
  <si>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</si>
  <si>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</si>
  <si>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</si>
  <si>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</si>
  <si>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</si>
  <si>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</si>
  <si>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</si>
  <si>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</si>
  <si>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</si>
  <si>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</si>
  <si>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</si>
  <si>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</si>
  <si>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</si>
  <si>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</si>
  <si>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</si>
  <si>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</si>
  <si>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</si>
  <si>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</si>
  <si>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</si>
  <si>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</si>
  <si>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</si>
  <si>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</si>
  <si>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</si>
  <si>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</si>
  <si>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</si>
  <si>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</si>
  <si>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</si>
  <si>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</si>
  <si>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</si>
  <si>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</si>
  <si>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</si>
  <si>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</si>
  <si>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</si>
  <si>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</si>
  <si>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</si>
  <si>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</si>
  <si>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</si>
  <si>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</si>
  <si>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</si>
  <si>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</si>
  <si>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</si>
  <si>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</si>
  <si>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</si>
  <si>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</si>
  <si>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</si>
  <si>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</si>
  <si>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</si>
  <si>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</si>
  <si>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</si>
  <si>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</si>
  <si>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</si>
  <si>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</si>
  <si>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</si>
  <si>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</si>
  <si>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</si>
  <si>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</si>
  <si>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</si>
  <si>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</si>
  <si>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</si>
  <si>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</si>
  <si>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</si>
  <si>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</si>
  <si>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</si>
  <si>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</si>
  <si>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</si>
  <si>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</si>
  <si>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</si>
  <si>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</si>
  <si>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</si>
  <si>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</si>
  <si>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</si>
  <si>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</si>
  <si>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</si>
  <si>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</si>
  <si>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</si>
  <si>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</si>
  <si>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</si>
  <si>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</si>
  <si>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</si>
  <si>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</si>
  <si>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</si>
  <si>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</si>
  <si>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</si>
  <si>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</si>
  <si>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</si>
  <si>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</si>
  <si>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</si>
  <si>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</si>
  <si>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</si>
  <si>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</si>
  <si>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</si>
  <si>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</si>
  <si>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</si>
  <si>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</si>
  <si>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</si>
  <si>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</si>
  <si>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</si>
  <si>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</si>
  <si>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</si>
  <si>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</si>
  <si>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</si>
  <si>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</si>
  <si>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</si>
  <si>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</si>
  <si>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</si>
  <si>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</si>
  <si>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</si>
  <si>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</si>
  <si>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</si>
  <si>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</si>
  <si>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</si>
  <si>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</si>
  <si>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</si>
  <si>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</si>
  <si>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</si>
  <si>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</si>
  <si>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</si>
  <si>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</si>
  <si>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</si>
  <si>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</si>
  <si>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</si>
  <si>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</si>
  <si>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</si>
  <si>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</si>
  <si>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</si>
  <si>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</si>
  <si>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</si>
  <si>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</si>
  <si>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</si>
  <si>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</si>
  <si>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</si>
  <si>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</si>
  <si>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</si>
  <si>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</si>
  <si>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</si>
  <si>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</si>
  <si>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</si>
  <si>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</si>
  <si>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</si>
  <si>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</si>
  <si>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</si>
  <si>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</si>
  <si>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</si>
  <si>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</si>
  <si>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</si>
  <si>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</si>
  <si>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</si>
  <si>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</si>
  <si>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</si>
  <si>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</si>
  <si>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</si>
  <si>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</si>
  <si>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</si>
  <si>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</si>
  <si>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</si>
  <si>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</si>
  <si>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</si>
  <si>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</si>
  <si>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</si>
  <si>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</si>
  <si>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</si>
  <si>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</si>
  <si>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</si>
  <si>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</si>
  <si>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</si>
  <si>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</si>
  <si>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</si>
  <si>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</si>
  <si>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</si>
  <si>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</si>
  <si>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</si>
  <si>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</si>
  <si>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</si>
  <si>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</si>
  <si>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</si>
  <si>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</si>
  <si>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</si>
  <si>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</si>
  <si>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</si>
  <si>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</si>
  <si>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</si>
  <si>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</si>
  <si>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</si>
  <si>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</si>
  <si>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</si>
  <si>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</si>
  <si>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</si>
  <si>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</si>
  <si>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</si>
  <si>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</si>
  <si>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</si>
  <si>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</si>
  <si>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</si>
  <si>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</si>
  <si>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</si>
  <si>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</si>
  <si>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</si>
  <si>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</si>
  <si>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</si>
  <si>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</si>
  <si>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</si>
  <si>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</si>
  <si>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</si>
  <si>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</si>
  <si>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</si>
  <si>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</si>
  <si>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</si>
  <si>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</si>
  <si>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</si>
  <si>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</si>
  <si>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</si>
  <si>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</si>
  <si>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</si>
  <si>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</si>
  <si>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</si>
  <si>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</si>
  <si>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</si>
  <si>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</si>
  <si>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</si>
  <si>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</si>
  <si>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</si>
  <si>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</si>
  <si>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</si>
  <si>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</si>
  <si>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</si>
  <si>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</si>
  <si>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</si>
  <si>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</si>
  <si>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</si>
  <si>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</si>
  <si>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</si>
  <si>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</si>
  <si>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</si>
  <si>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</si>
  <si>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</si>
  <si>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</si>
  <si>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</si>
  <si>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</si>
  <si>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</si>
  <si>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</si>
  <si>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</si>
  <si>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</si>
  <si>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</si>
  <si>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</si>
  <si>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</si>
  <si>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</si>
  <si>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</si>
  <si>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</si>
  <si>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</si>
  <si>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</si>
  <si>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</si>
  <si>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</si>
  <si>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</si>
  <si>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</si>
  <si>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</si>
  <si>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</si>
  <si>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</si>
  <si>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</si>
  <si>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</si>
  <si>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</si>
  <si>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</si>
  <si>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</si>
  <si>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</si>
  <si>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</si>
  <si>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</si>
  <si>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</si>
  <si>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</si>
  <si>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</si>
  <si>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</si>
  <si>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</si>
  <si>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</si>
  <si>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</si>
  <si>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</si>
  <si>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</si>
  <si>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</si>
  <si>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</si>
  <si>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</si>
  <si>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</si>
  <si>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</si>
  <si>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</si>
  <si>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</si>
  <si>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</si>
  <si>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</si>
  <si>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</si>
  <si>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</si>
  <si>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</si>
  <si>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</si>
  <si>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</si>
  <si>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</si>
  <si>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</si>
  <si>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</si>
  <si>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</si>
  <si>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</si>
  <si>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</si>
  <si>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</si>
  <si>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</si>
  <si>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</si>
  <si>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</si>
  <si>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</si>
  <si>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</si>
  <si>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</si>
  <si>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</si>
  <si>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</si>
  <si>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</si>
  <si>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</si>
  <si>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</si>
  <si>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</si>
  <si>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</si>
  <si>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</si>
  <si>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</si>
  <si>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</si>
  <si>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</si>
  <si>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</si>
  <si>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</si>
  <si>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</si>
  <si>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</si>
  <si>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</si>
  <si>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</si>
  <si>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</si>
  <si>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</si>
  <si>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</si>
  <si>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</si>
  <si>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</si>
  <si>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</si>
  <si>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</si>
  <si>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</si>
  <si>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</si>
  <si>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</si>
  <si>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</si>
  <si>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</si>
  <si>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</si>
  <si>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</si>
  <si>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</si>
  <si>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</si>
  <si>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</si>
  <si>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</si>
  <si>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</si>
  <si>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</si>
  <si>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</si>
  <si>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</si>
  <si>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</si>
  <si>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</si>
  <si>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</si>
  <si>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</si>
  <si>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</si>
  <si>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</si>
  <si>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</si>
  <si>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</si>
  <si>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</si>
  <si>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</si>
  <si>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</si>
  <si>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</si>
  <si>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</si>
  <si>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</si>
  <si>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</si>
  <si>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</si>
  <si>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</si>
  <si>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</si>
  <si>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</si>
  <si>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</si>
  <si>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</si>
  <si>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</si>
  <si>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</si>
  <si>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</si>
  <si>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</si>
  <si>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</si>
  <si>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</si>
  <si>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</si>
  <si>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</si>
  <si>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</si>
  <si>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</si>
  <si>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</si>
  <si>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</si>
  <si>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</si>
  <si>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</si>
  <si>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</si>
  <si>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</si>
  <si>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</si>
  <si>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</si>
  <si>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</si>
  <si>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</si>
  <si>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</si>
  <si>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</si>
  <si>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</si>
  <si>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</si>
  <si>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</si>
  <si>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</si>
  <si>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</si>
  <si>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</si>
  <si>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</si>
  <si>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</si>
  <si>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</si>
  <si>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</si>
  <si>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</si>
  <si>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</si>
  <si>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</si>
  <si>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</si>
  <si>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</si>
  <si>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</si>
  <si>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</si>
  <si>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</si>
  <si>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</si>
  <si>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</si>
  <si>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</si>
  <si>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</si>
  <si>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</si>
  <si>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</si>
  <si>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</si>
  <si>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</si>
  <si>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</si>
  <si>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</si>
  <si>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</si>
  <si>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</si>
  <si>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</si>
  <si>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</si>
  <si>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</si>
  <si>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</si>
  <si>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</si>
  <si>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</si>
  <si>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</si>
  <si>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</si>
  <si>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</si>
  <si>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</si>
  <si>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</si>
  <si>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</si>
  <si>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</si>
  <si>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</si>
  <si>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</si>
  <si>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</si>
  <si>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</si>
  <si>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</si>
  <si>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</si>
  <si>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</si>
  <si>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</si>
  <si>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</si>
  <si>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</si>
  <si>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</si>
  <si>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</si>
  <si>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</si>
  <si>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</si>
  <si>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</si>
  <si>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</si>
  <si>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</si>
  <si>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</si>
  <si>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</si>
  <si>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</si>
  <si>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</si>
  <si>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</si>
  <si>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</si>
  <si>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</si>
  <si>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</si>
  <si>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</si>
  <si>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</si>
  <si>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</si>
  <si>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</si>
  <si>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</si>
  <si>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</si>
  <si>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</si>
  <si>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</si>
  <si>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</si>
  <si>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</si>
  <si>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</si>
  <si>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</si>
  <si>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</si>
  <si>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</si>
  <si>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</si>
  <si>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</si>
  <si>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</si>
  <si>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</si>
  <si>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</si>
  <si>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</si>
  <si>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</si>
  <si>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</si>
  <si>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</si>
  <si>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</si>
  <si>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</si>
  <si>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</si>
  <si>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</si>
  <si>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</si>
  <si>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</si>
  <si>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</si>
  <si>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</si>
  <si>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</si>
  <si>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</si>
  <si>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</si>
  <si>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</si>
  <si>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</si>
  <si>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</si>
  <si>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</si>
  <si>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</si>
  <si>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</si>
  <si>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</si>
  <si>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</si>
  <si>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</si>
  <si>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</si>
  <si>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</si>
  <si>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</si>
  <si>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</si>
  <si>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</si>
  <si>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</si>
  <si>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</si>
  <si>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</si>
  <si>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</si>
  <si>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</si>
  <si>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</si>
  <si>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</si>
  <si>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</si>
  <si>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</si>
  <si>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</si>
  <si>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</si>
  <si>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</si>
  <si>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</si>
  <si>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</si>
  <si>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</si>
  <si>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</si>
  <si>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</si>
  <si>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</si>
  <si>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</si>
  <si>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</si>
  <si>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</si>
  <si>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</si>
  <si>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</si>
  <si>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</si>
  <si>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</si>
  <si>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</si>
  <si>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</si>
  <si>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</si>
  <si>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</si>
  <si>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</si>
  <si>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</si>
  <si>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</si>
  <si>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</si>
  <si>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</si>
  <si>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</si>
  <si>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</si>
  <si>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</si>
  <si>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</si>
  <si>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</si>
  <si>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</si>
  <si>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</si>
  <si>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</si>
  <si>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</si>
  <si>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</si>
  <si>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</si>
  <si>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</si>
  <si>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</si>
  <si>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</si>
  <si>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</si>
  <si>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</si>
  <si>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</si>
  <si>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</si>
  <si>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</si>
  <si>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</si>
  <si>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</si>
  <si>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</si>
  <si>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</si>
  <si>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</si>
  <si>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</si>
  <si>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</si>
  <si>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</si>
  <si>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</si>
  <si>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</si>
  <si>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</si>
  <si>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</si>
  <si>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</si>
  <si>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</si>
  <si>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</si>
  <si>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</si>
  <si>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</si>
  <si>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</si>
  <si>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</si>
  <si>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</si>
  <si>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</si>
  <si>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</si>
  <si>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</si>
  <si>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</si>
  <si>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</si>
  <si>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</si>
  <si>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</si>
  <si>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</si>
  <si>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</si>
  <si>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</si>
  <si>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</si>
  <si>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</si>
  <si>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</si>
  <si>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</si>
  <si>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</si>
  <si>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</si>
  <si>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</si>
  <si>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</si>
  <si>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</si>
  <si>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</si>
  <si>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</si>
  <si>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</si>
  <si>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</si>
  <si>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</si>
  <si>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</si>
  <si>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</si>
  <si>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</si>
  <si>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</si>
  <si>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</si>
  <si>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</si>
  <si>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</si>
  <si>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</si>
  <si>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</si>
  <si>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</si>
  <si>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</si>
  <si>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</si>
  <si>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</si>
  <si>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</si>
  <si>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</si>
  <si>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</si>
  <si>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</si>
  <si>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</si>
  <si>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</si>
  <si>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</si>
  <si>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</si>
  <si>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</si>
  <si>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</si>
  <si>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</si>
  <si>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</si>
  <si>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</si>
  <si>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</si>
  <si>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</si>
  <si>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</si>
  <si>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</si>
  <si>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</si>
  <si>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</si>
  <si>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</si>
  <si>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</si>
  <si>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</si>
  <si>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</si>
  <si>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</si>
  <si>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</si>
  <si>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</si>
  <si>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</si>
  <si>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</si>
  <si>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</si>
  <si>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</si>
  <si>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</si>
  <si>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</si>
  <si>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</si>
  <si>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</si>
  <si>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</si>
  <si>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</si>
  <si>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</si>
  <si>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</si>
  <si>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</si>
  <si>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</si>
  <si>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</si>
  <si>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</si>
  <si>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</si>
  <si>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</si>
  <si>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</si>
  <si>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</si>
  <si>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</si>
  <si>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</si>
  <si>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</si>
  <si>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</si>
  <si>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</si>
  <si>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</si>
  <si>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</si>
  <si>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</si>
  <si>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</si>
  <si>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</si>
  <si>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</si>
  <si>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</si>
  <si>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</si>
  <si>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</si>
  <si>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</si>
  <si>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</si>
  <si>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</si>
  <si>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</si>
  <si>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</si>
  <si>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</si>
  <si>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</si>
  <si>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</si>
  <si>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</si>
  <si>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</si>
  <si>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</si>
  <si>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</si>
  <si>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</si>
  <si>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</si>
  <si>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</si>
  <si>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</si>
  <si>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</si>
  <si>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</si>
  <si>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</si>
  <si>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</si>
  <si>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</si>
  <si>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</si>
  <si>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</si>
  <si>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</si>
  <si>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</si>
  <si>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</si>
  <si>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</si>
  <si>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</si>
  <si>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</si>
  <si>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</si>
  <si>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</si>
  <si>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</si>
  <si>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</si>
  <si>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</si>
  <si>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</si>
  <si>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</si>
  <si>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</si>
  <si>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</si>
  <si>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</si>
  <si>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</si>
  <si>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</si>
  <si>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</si>
  <si>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</si>
  <si>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</si>
  <si>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</si>
  <si>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</si>
  <si>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</si>
  <si>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</si>
  <si>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</si>
  <si>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</si>
  <si>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</si>
  <si>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</si>
  <si>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</si>
  <si>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</si>
  <si>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</si>
  <si>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</si>
  <si>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</si>
  <si>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</si>
  <si>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</si>
  <si>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</si>
  <si>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</si>
  <si>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</si>
  <si>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</si>
  <si>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</si>
  <si>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</si>
  <si>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</si>
  <si>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</si>
  <si>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</si>
  <si>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</si>
  <si>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</si>
  <si>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</si>
  <si>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</si>
  <si>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</si>
  <si>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</si>
  <si>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</si>
  <si>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</si>
  <si>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</si>
  <si>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</si>
  <si>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</si>
  <si>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</si>
  <si>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</si>
  <si>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</si>
  <si>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</si>
  <si>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</si>
  <si>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</si>
  <si>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</si>
  <si>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</si>
  <si>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</si>
  <si>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</si>
  <si>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</si>
  <si>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</si>
  <si>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</si>
  <si>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</si>
  <si>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</si>
  <si>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</si>
  <si>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</si>
  <si>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</si>
  <si>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</si>
  <si>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</si>
  <si>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</si>
  <si>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</si>
  <si>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</si>
  <si>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</si>
  <si>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</si>
  <si>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</si>
  <si>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</si>
  <si>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</si>
  <si>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</si>
  <si>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</si>
  <si>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</si>
  <si>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</si>
  <si>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</si>
  <si>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</si>
  <si>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</si>
  <si>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</si>
  <si>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</si>
  <si>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</si>
  <si>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</si>
  <si>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</si>
  <si>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</si>
  <si>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</si>
  <si>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</si>
  <si>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</si>
  <si>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</si>
  <si>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</si>
  <si>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</si>
  <si>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</si>
  <si>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</si>
  <si>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</si>
  <si>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</si>
  <si>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</si>
  <si>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</si>
  <si>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</si>
  <si>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</si>
  <si>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</si>
  <si>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</si>
  <si>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</si>
  <si>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</si>
  <si>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</si>
  <si>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</si>
  <si>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</si>
  <si>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</si>
  <si>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</si>
  <si>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</si>
  <si>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</si>
  <si>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</si>
  <si>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</si>
  <si>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</si>
  <si>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</si>
  <si>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</si>
  <si>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</si>
  <si>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</si>
  <si>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</si>
  <si>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</si>
  <si>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</si>
  <si>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</si>
  <si>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</si>
  <si>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</si>
  <si>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</si>
  <si>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</si>
  <si>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</si>
  <si>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</si>
  <si>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</si>
  <si>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</si>
  <si>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</si>
  <si>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</si>
  <si>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</si>
  <si>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</si>
  <si>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</si>
  <si>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</si>
  <si>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</si>
  <si>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</si>
  <si>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</si>
  <si>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</si>
  <si>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</si>
  <si>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</si>
  <si>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</si>
  <si>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</si>
  <si>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</si>
  <si>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</si>
  <si>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</si>
  <si>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</si>
  <si>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</si>
  <si>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</si>
  <si>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</si>
  <si>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</si>
  <si>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</si>
  <si>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</si>
  <si>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</si>
  <si>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</si>
  <si>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</si>
  <si>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</si>
  <si>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</si>
  <si>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</si>
  <si>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</si>
  <si>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</si>
  <si>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</si>
  <si>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</si>
  <si>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</si>
  <si>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</si>
  <si>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</si>
  <si>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</si>
  <si>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</si>
  <si>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</si>
  <si>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</si>
  <si>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</si>
  <si>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</si>
  <si>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</si>
  <si>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</si>
  <si>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</si>
  <si>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</si>
  <si>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</si>
  <si>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</si>
  <si>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</si>
  <si>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</si>
  <si>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</si>
  <si>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</si>
  <si>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</si>
  <si>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</si>
  <si>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</si>
  <si>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</si>
  <si>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</si>
  <si>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</si>
  <si>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</si>
  <si>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</si>
  <si>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</si>
  <si>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</si>
  <si>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</si>
  <si>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</si>
  <si>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</si>
  <si>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</si>
  <si>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</si>
  <si>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</si>
  <si>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</si>
  <si>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</si>
  <si>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</si>
  <si>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</si>
  <si>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</si>
  <si>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</si>
  <si>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</si>
  <si>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</si>
  <si>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</si>
  <si>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</si>
  <si>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</si>
  <si>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</si>
  <si>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</si>
  <si>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</si>
  <si>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</si>
  <si>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</si>
  <si>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</si>
  <si>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</si>
  <si>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</si>
  <si>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</si>
  <si>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</si>
  <si>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</si>
  <si>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</si>
  <si>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</si>
  <si>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</si>
  <si>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</si>
  <si>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</si>
  <si>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</si>
  <si>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</si>
  <si>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</si>
  <si>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</si>
  <si>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</si>
  <si>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</si>
  <si>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</si>
  <si>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</si>
  <si>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</si>
  <si>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</si>
  <si>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</si>
  <si>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</si>
  <si>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</si>
  <si>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</si>
  <si>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</si>
  <si>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</si>
  <si>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</si>
  <si>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</si>
  <si>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</si>
  <si>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</si>
  <si>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</si>
  <si>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</si>
  <si>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</si>
  <si>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</si>
  <si>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</si>
  <si>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</si>
  <si>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</si>
  <si>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</si>
  <si>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</si>
  <si>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</si>
  <si>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</si>
  <si>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</si>
  <si>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</si>
  <si>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</si>
  <si>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</si>
  <si>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</si>
  <si>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</si>
  <si>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</si>
  <si>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</si>
  <si>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</si>
  <si>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</si>
  <si>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</si>
  <si>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</si>
  <si>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</si>
  <si>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</si>
  <si>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</si>
  <si>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</si>
  <si>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</si>
  <si>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</si>
  <si>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</si>
  <si>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</si>
  <si>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</si>
  <si>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</si>
  <si>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</si>
  <si>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</si>
  <si>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</si>
  <si>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</si>
  <si>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</si>
  <si>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</si>
  <si>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</si>
  <si>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</si>
  <si>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</si>
  <si>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</si>
  <si>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</si>
  <si>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</si>
  <si>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</si>
  <si>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</si>
  <si>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</si>
  <si>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</si>
  <si>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</si>
  <si>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</si>
  <si>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</si>
  <si>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</si>
  <si>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</si>
  <si>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</si>
  <si>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</si>
  <si>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</si>
  <si>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</si>
  <si>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</si>
  <si>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</si>
  <si>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</si>
  <si>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</si>
  <si>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</si>
  <si>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</si>
  <si>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</si>
  <si>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</si>
  <si>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</si>
  <si>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</si>
  <si>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</si>
  <si>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</si>
  <si>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</si>
  <si>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</si>
  <si>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</si>
  <si>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</si>
  <si>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</si>
  <si>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</si>
  <si>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</si>
  <si>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</si>
  <si>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</si>
  <si>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</si>
  <si>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</si>
  <si>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</si>
  <si>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</si>
  <si>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</si>
  <si>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</si>
  <si>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</si>
  <si>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</si>
  <si>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</si>
  <si>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</si>
  <si>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</si>
  <si>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</si>
  <si>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</si>
  <si>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</si>
  <si>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</si>
  <si>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</si>
  <si>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</si>
  <si>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</si>
  <si>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</si>
  <si>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</si>
  <si>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</si>
  <si>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</si>
  <si>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</si>
  <si>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</si>
  <si>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</si>
  <si>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</si>
  <si>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</si>
  <si>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</si>
  <si>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</si>
  <si>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</si>
  <si>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</si>
  <si>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</si>
  <si>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</si>
  <si>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</si>
  <si>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</si>
  <si>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</si>
  <si>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</si>
  <si>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</si>
  <si>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</si>
  <si>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</si>
  <si>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</si>
  <si>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</si>
  <si>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</si>
  <si>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</si>
  <si>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</si>
  <si>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</si>
  <si>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</si>
  <si>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</si>
  <si>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</si>
  <si>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</si>
  <si>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</si>
  <si>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</si>
  <si>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</si>
  <si>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</si>
  <si>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</si>
  <si>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</si>
  <si>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</si>
  <si>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</si>
  <si>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</si>
  <si>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</si>
  <si>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</si>
  <si>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</si>
  <si>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</si>
  <si>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</si>
  <si>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</si>
  <si>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</si>
  <si>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</si>
  <si>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</si>
  <si>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</si>
  <si>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</si>
  <si>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</si>
  <si>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</si>
  <si>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</si>
  <si>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</si>
  <si>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</si>
  <si>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</si>
  <si>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</si>
  <si>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</si>
  <si>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</si>
  <si>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</si>
  <si>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</si>
  <si>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</si>
  <si>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</si>
  <si>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</si>
  <si>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</si>
  <si>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</si>
  <si>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</si>
  <si>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</si>
  <si>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</si>
  <si>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</si>
  <si>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</si>
  <si>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</si>
  <si>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</si>
  <si>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</si>
  <si>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</si>
  <si>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</si>
  <si>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</si>
  <si>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</si>
  <si>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</si>
  <si>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</si>
  <si>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</si>
  <si>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</si>
  <si>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</si>
  <si>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</si>
  <si>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</si>
  <si>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</si>
  <si>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</si>
  <si>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</si>
  <si>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</si>
  <si>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</si>
  <si>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</si>
  <si>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</si>
  <si>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</si>
  <si>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</si>
  <si>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</si>
  <si>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</si>
  <si>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</si>
  <si>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</si>
  <si>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</si>
  <si>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</si>
  <si>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</si>
  <si>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</si>
  <si>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</si>
  <si>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</si>
  <si>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</si>
  <si>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</si>
  <si>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</si>
  <si>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</si>
  <si>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</si>
  <si>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</si>
  <si>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</si>
  <si>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</si>
  <si>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</si>
  <si>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</si>
  <si>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</si>
  <si>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</si>
  <si>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</si>
  <si>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</si>
  <si>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</si>
  <si>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</si>
  <si>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</si>
  <si>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</si>
  <si>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</si>
  <si>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</si>
  <si>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</si>
  <si>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</si>
  <si>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</si>
  <si>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</si>
  <si>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</si>
  <si>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</si>
  <si>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</si>
  <si>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</si>
  <si>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</si>
  <si>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</si>
  <si>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</si>
  <si>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</si>
  <si>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</si>
  <si>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</si>
  <si>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</si>
  <si>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</si>
  <si>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</si>
  <si>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</si>
  <si>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</si>
  <si>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</si>
  <si>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</si>
  <si>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</si>
  <si>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</si>
  <si>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</si>
  <si>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</si>
  <si>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</si>
  <si>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</si>
  <si>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</si>
  <si>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</si>
  <si>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</si>
  <si>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</si>
  <si>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</si>
  <si>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</si>
  <si>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</si>
  <si>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</si>
  <si>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</si>
  <si>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</si>
  <si>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</si>
  <si>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</si>
  <si>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</si>
  <si>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</si>
  <si>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</si>
  <si>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</si>
  <si>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</si>
  <si>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</si>
  <si>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</si>
  <si>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</si>
  <si>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</si>
  <si>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</si>
  <si>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</si>
  <si>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</si>
  <si>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</si>
  <si>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</si>
  <si>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</si>
  <si>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</si>
  <si>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</si>
  <si>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</si>
  <si>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</si>
  <si>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</si>
  <si>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</si>
  <si>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</si>
  <si>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</si>
  <si>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</si>
  <si>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</si>
  <si>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</si>
  <si>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</si>
  <si>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</si>
  <si>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</si>
  <si>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</si>
  <si>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</si>
  <si>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</si>
  <si>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</si>
  <si>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</si>
  <si>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</si>
  <si>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</si>
  <si>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</si>
  <si>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</si>
  <si>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</si>
  <si>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</si>
  <si>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</si>
  <si>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</si>
  <si>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</si>
  <si>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</si>
  <si>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</si>
  <si>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</si>
  <si>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</si>
  <si>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</si>
  <si>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</si>
  <si>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</si>
  <si>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</si>
  <si>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</si>
  <si>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</si>
  <si>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</si>
  <si>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</si>
  <si>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</si>
  <si>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</si>
  <si>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</si>
  <si>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</si>
  <si>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</si>
  <si>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</si>
  <si>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</si>
  <si>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</si>
  <si>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</si>
  <si>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</si>
  <si>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</si>
  <si>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</si>
  <si>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</si>
  <si>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</si>
  <si>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</si>
  <si>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</si>
  <si>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</si>
  <si>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</si>
  <si>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</si>
  <si>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</si>
  <si>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</si>
  <si>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</si>
  <si>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</si>
  <si>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</si>
  <si>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</si>
  <si>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</si>
  <si>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</si>
  <si>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</si>
  <si>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</si>
  <si>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</si>
  <si>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</si>
  <si>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</si>
  <si>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</si>
  <si>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</si>
  <si>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</si>
  <si>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</si>
  <si>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</si>
  <si>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</si>
  <si>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</si>
  <si>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</si>
  <si>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</si>
  <si>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</si>
  <si>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</si>
  <si>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</si>
  <si>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</si>
  <si>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</si>
  <si>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</si>
  <si>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</si>
  <si>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</si>
  <si>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</si>
  <si>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</si>
  <si>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</si>
  <si>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</si>
  <si>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</si>
  <si>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</si>
  <si>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</si>
  <si>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</si>
  <si>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</si>
  <si>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</si>
  <si>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</si>
  <si>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</si>
  <si>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</si>
  <si>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</si>
  <si>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</si>
  <si>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</si>
  <si>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</si>
  <si>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</si>
  <si>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</si>
  <si>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</si>
  <si>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</si>
  <si>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</si>
  <si>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</si>
  <si>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</si>
  <si>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</si>
  <si>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</si>
  <si>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</si>
  <si>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</si>
  <si>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</si>
  <si>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</si>
  <si>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</si>
  <si>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</si>
  <si>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</si>
  <si>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</si>
  <si>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</si>
  <si>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</si>
  <si>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</si>
  <si>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</si>
  <si>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</si>
  <si>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</si>
  <si>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</si>
  <si>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</si>
  <si>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</si>
  <si>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</si>
  <si>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</si>
  <si>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</si>
  <si>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</si>
  <si>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</si>
  <si>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</si>
  <si>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</si>
  <si>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</si>
  <si>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</si>
  <si>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</si>
  <si>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</si>
  <si>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</si>
  <si>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</si>
  <si>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</si>
  <si>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</si>
  <si>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</si>
  <si>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</si>
  <si>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</si>
  <si>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</si>
  <si>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</si>
  <si>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</si>
  <si>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</si>
  <si>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</si>
  <si>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</si>
  <si>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</si>
  <si>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</si>
  <si>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</si>
  <si>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</si>
  <si>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</si>
  <si>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</si>
  <si>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</si>
  <si>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</si>
  <si>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</si>
  <si>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</si>
  <si>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</si>
  <si>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</si>
  <si>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</si>
  <si>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</si>
  <si>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</si>
  <si>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</si>
  <si>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</si>
  <si>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</si>
  <si>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</si>
  <si>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</si>
  <si>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</si>
  <si>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</si>
  <si>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</si>
  <si>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</si>
  <si>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</si>
  <si>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</si>
  <si>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</si>
  <si>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</si>
  <si>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</si>
  <si>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</si>
  <si>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</si>
  <si>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</si>
  <si>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</si>
  <si>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</si>
  <si>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</si>
  <si>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</si>
  <si>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</si>
  <si>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</si>
  <si>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</si>
  <si>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</si>
  <si>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</si>
  <si>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</si>
  <si>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</si>
  <si>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</si>
  <si>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</si>
  <si>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</si>
  <si>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</si>
  <si>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</si>
  <si>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</si>
  <si>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</si>
  <si>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</si>
  <si>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</si>
  <si>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</si>
  <si>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</si>
  <si>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</si>
  <si>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</si>
  <si>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</si>
  <si>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</si>
  <si>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</si>
  <si>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</si>
  <si>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</si>
  <si>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</si>
  <si>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</si>
  <si>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</si>
  <si>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</si>
  <si>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</si>
  <si>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</si>
  <si>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</si>
  <si>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</si>
  <si>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</si>
  <si>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</si>
  <si>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</si>
  <si>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</si>
  <si>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</si>
  <si>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</si>
  <si>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</si>
  <si>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</si>
  <si>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</si>
  <si>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</si>
  <si>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</si>
  <si>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</si>
  <si>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</si>
  <si>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</si>
  <si>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</si>
  <si>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</si>
  <si>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</si>
  <si>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</si>
  <si>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</si>
  <si>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</si>
  <si>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</si>
  <si>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</si>
  <si>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</si>
  <si>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</si>
  <si>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</si>
  <si>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</si>
  <si>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</si>
  <si>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</si>
  <si>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</si>
  <si>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</si>
  <si>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</si>
  <si>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</si>
  <si>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</si>
  <si>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</si>
  <si>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</si>
  <si>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</si>
  <si>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</si>
  <si>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</si>
  <si>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</si>
  <si>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</si>
  <si>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</si>
  <si>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</si>
  <si>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</si>
  <si>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</si>
  <si>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</si>
  <si>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</si>
  <si>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</si>
  <si>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</si>
  <si>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</si>
  <si>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</si>
  <si>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</si>
  <si>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</si>
  <si>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</si>
  <si>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</si>
  <si>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</si>
  <si>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</si>
  <si>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</si>
  <si>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</si>
  <si>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</si>
  <si>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</si>
  <si>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</si>
  <si>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</si>
  <si>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</si>
  <si>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</si>
  <si>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</si>
  <si>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</si>
  <si>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</si>
  <si>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</si>
  <si>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</si>
  <si>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</si>
  <si>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</si>
  <si>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</si>
  <si>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</si>
  <si>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</si>
  <si>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</si>
  <si>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</si>
  <si>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</si>
  <si>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</si>
  <si>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</si>
  <si>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</si>
  <si>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</si>
  <si>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</si>
  <si>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</si>
  <si>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</si>
  <si>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</si>
  <si>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</si>
  <si>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</si>
  <si>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</si>
  <si>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</si>
  <si>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</si>
  <si>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</si>
  <si>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</si>
  <si>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</si>
  <si>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</si>
  <si>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</si>
  <si>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</si>
  <si>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</si>
  <si>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</si>
  <si>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</si>
  <si>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</si>
  <si>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</si>
  <si>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</si>
  <si>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</si>
  <si>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</si>
  <si>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</si>
  <si>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</si>
  <si>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</si>
  <si>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</si>
  <si>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</si>
  <si>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</si>
  <si>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</si>
  <si>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</si>
  <si>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</si>
  <si>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</si>
  <si>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</si>
  <si>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</si>
  <si>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</si>
  <si>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</si>
  <si>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</si>
  <si>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</si>
  <si>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</si>
  <si>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</si>
  <si>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</si>
  <si>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</si>
  <si>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</si>
  <si>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</si>
  <si>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</si>
  <si>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</si>
  <si>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</si>
  <si>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</si>
  <si>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</si>
  <si>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</si>
  <si>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</si>
  <si>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</si>
  <si>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</si>
  <si>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</si>
  <si>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</si>
  <si>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</si>
  <si>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</si>
  <si>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</si>
  <si>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</si>
  <si>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</si>
  <si>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</si>
  <si>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</si>
  <si>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</si>
  <si>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</si>
  <si>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</si>
  <si>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</si>
  <si>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</si>
  <si>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</si>
  <si>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</si>
  <si>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</si>
  <si>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</si>
  <si>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</si>
  <si>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</si>
  <si>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</si>
  <si>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</si>
  <si>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</si>
  <si>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</si>
  <si>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</si>
  <si>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</si>
  <si>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</si>
  <si>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</si>
  <si>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</si>
  <si>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</si>
  <si>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</si>
  <si>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</si>
  <si>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</si>
  <si>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</si>
  <si>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</si>
  <si>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</si>
  <si>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</si>
  <si>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</si>
  <si>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</si>
  <si>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</si>
  <si>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</si>
  <si>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</si>
  <si>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</si>
  <si>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</si>
  <si>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</si>
  <si>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</si>
  <si>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</si>
  <si>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</si>
  <si>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</si>
  <si>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</si>
  <si>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</si>
  <si>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</si>
  <si>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</si>
  <si>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</si>
  <si>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</si>
  <si>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</si>
  <si>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</si>
  <si>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</si>
  <si>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</si>
  <si>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</si>
  <si>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</si>
  <si>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</si>
  <si>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</si>
  <si>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</si>
  <si>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</si>
  <si>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</si>
  <si>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</si>
  <si>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</si>
  <si>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</si>
  <si>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</si>
  <si>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</si>
  <si>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</si>
  <si>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</si>
  <si>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</si>
  <si>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</si>
  <si>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</si>
  <si>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</si>
  <si>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</si>
  <si>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</si>
  <si>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</si>
  <si>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</si>
  <si>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</si>
  <si>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</si>
  <si>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</si>
  <si>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</si>
  <si>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</si>
  <si>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</si>
  <si>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</si>
  <si>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</si>
  <si>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</si>
  <si>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</si>
  <si>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</si>
  <si>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</si>
  <si>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</si>
  <si>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</si>
  <si>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</si>
  <si>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</si>
  <si>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</si>
  <si>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</si>
  <si>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</si>
  <si>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</si>
  <si>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</si>
  <si>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</si>
  <si>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</si>
  <si>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</si>
  <si>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</si>
  <si>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</si>
  <si>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</si>
  <si>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</si>
  <si>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</si>
  <si>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</si>
  <si>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</si>
  <si>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</si>
  <si>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</si>
  <si>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</si>
  <si>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</si>
  <si>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</si>
  <si>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</si>
  <si>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</si>
  <si>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</si>
  <si>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</si>
  <si>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</si>
  <si>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</si>
  <si>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</si>
  <si>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</si>
  <si>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</si>
  <si>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</si>
  <si>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</si>
  <si>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</si>
  <si>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</si>
  <si>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</si>
  <si>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</si>
  <si>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</si>
  <si>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</si>
  <si>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</si>
  <si>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</si>
  <si>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</si>
  <si>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</si>
  <si>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</si>
  <si>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</si>
  <si>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</si>
  <si>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</si>
  <si>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</si>
  <si>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</si>
  <si>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</si>
  <si>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</si>
  <si>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</si>
  <si>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</si>
  <si>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</si>
  <si>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</si>
  <si>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</si>
  <si>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</si>
  <si>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</si>
  <si>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</si>
  <si>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</si>
  <si>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</si>
  <si>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</si>
  <si>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</si>
  <si>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</si>
  <si>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</si>
  <si>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</si>
  <si>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</si>
  <si>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</si>
  <si>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</si>
  <si>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</si>
  <si>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</si>
  <si>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</si>
  <si>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</si>
  <si>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</si>
  <si>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</si>
  <si>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</si>
  <si>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</si>
  <si>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</si>
  <si>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</si>
  <si>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</si>
  <si>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</si>
  <si>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</si>
  <si>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</si>
  <si>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</si>
  <si>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</si>
  <si>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</si>
  <si>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</si>
  <si>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</si>
  <si>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</si>
  <si>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</si>
  <si>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</si>
  <si>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</si>
  <si>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</si>
  <si>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</si>
  <si>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</si>
  <si>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</si>
  <si>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</si>
  <si>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</si>
  <si>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</si>
  <si>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</si>
  <si>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</si>
  <si>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</si>
  <si>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</si>
  <si>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</si>
  <si>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</si>
  <si>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</si>
  <si>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</si>
  <si>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</si>
  <si>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</si>
  <si>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</si>
  <si>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</si>
  <si>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</si>
  <si>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</si>
  <si>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</si>
  <si>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</si>
  <si>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</si>
  <si>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</si>
  <si>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</si>
  <si>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</si>
  <si>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</si>
  <si>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</si>
  <si>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</si>
  <si>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</si>
  <si>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</si>
  <si>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</si>
  <si>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</si>
  <si>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</si>
  <si>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</si>
  <si>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</si>
  <si>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</si>
  <si>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</si>
  <si>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</si>
  <si>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</si>
  <si>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</si>
  <si>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</si>
  <si>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</si>
  <si>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</si>
  <si>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</si>
  <si>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</si>
  <si>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</si>
  <si>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</si>
  <si>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</si>
  <si>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</si>
  <si>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</si>
  <si>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</si>
  <si>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</si>
  <si>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</si>
  <si>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</si>
  <si>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</si>
  <si>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</si>
  <si>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</si>
  <si>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</si>
  <si>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</si>
  <si>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</si>
  <si>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</si>
  <si>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</si>
  <si>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</si>
  <si>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</si>
  <si>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</si>
  <si>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</si>
  <si>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</si>
  <si>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</si>
  <si>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</si>
  <si>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</si>
  <si>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</si>
  <si>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</si>
  <si>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</si>
  <si>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</si>
  <si>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</si>
  <si>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</si>
  <si>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</si>
  <si>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</si>
  <si>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</si>
  <si>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</si>
  <si>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</si>
  <si>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</si>
  <si>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</si>
  <si>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</si>
  <si>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</si>
  <si>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</si>
  <si>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</si>
  <si>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</si>
  <si>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</si>
  <si>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</si>
  <si>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</si>
  <si>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</si>
  <si>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</si>
  <si>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</si>
  <si>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</si>
  <si>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</si>
  <si>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</si>
  <si>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</si>
  <si>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</si>
  <si>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</si>
  <si>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</si>
  <si>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</si>
  <si>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</si>
  <si>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</si>
  <si>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</si>
  <si>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</si>
  <si>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</si>
  <si>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</si>
  <si>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</si>
  <si>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</si>
  <si>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</si>
  <si>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</si>
  <si>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</si>
  <si>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</si>
  <si>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</si>
  <si>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</si>
  <si>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</si>
  <si>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</si>
  <si>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</si>
  <si>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</si>
  <si>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</si>
  <si>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</si>
  <si>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</si>
  <si>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</si>
  <si>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</si>
  <si>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</si>
  <si>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</si>
  <si>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</si>
  <si>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</si>
  <si>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</si>
  <si>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</si>
  <si>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</si>
  <si>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</si>
  <si>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</si>
  <si>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</si>
  <si>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</si>
  <si>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</si>
  <si>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</si>
  <si>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</si>
  <si>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</si>
  <si>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</si>
  <si>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</si>
  <si>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</si>
  <si>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</si>
  <si>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</si>
  <si>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</si>
  <si>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</si>
  <si>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</si>
  <si>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</si>
  <si>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</si>
  <si>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</si>
  <si>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</si>
  <si>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</si>
  <si>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</si>
  <si>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</si>
  <si>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</si>
  <si>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</si>
  <si>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</si>
  <si>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</si>
  <si>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</si>
  <si>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</si>
  <si>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</si>
  <si>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</si>
  <si>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</si>
  <si>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</si>
  <si>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</si>
  <si>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</si>
  <si>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</si>
  <si>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</si>
  <si>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</si>
  <si>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</si>
  <si>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</si>
  <si>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</si>
  <si>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</si>
  <si>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</si>
  <si>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</si>
  <si>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</si>
  <si>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</si>
  <si>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</si>
  <si>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</si>
  <si>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</si>
  <si>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</si>
  <si>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</si>
  <si>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</si>
  <si>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</si>
  <si>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</si>
  <si>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</si>
  <si>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</si>
  <si>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</si>
  <si>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</si>
  <si>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</si>
  <si>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</si>
  <si>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</si>
  <si>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</si>
  <si>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</si>
  <si>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</si>
  <si>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</si>
  <si>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</si>
  <si>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</si>
  <si>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</si>
  <si>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</si>
  <si>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</si>
  <si>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</si>
  <si>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</si>
  <si>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</si>
  <si>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</si>
  <si>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</si>
  <si>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</si>
  <si>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</si>
  <si>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</si>
  <si>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</si>
  <si>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</si>
  <si>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</si>
  <si>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</si>
  <si>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</si>
  <si>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</si>
  <si>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</si>
  <si>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</si>
  <si>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</si>
  <si>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</si>
  <si>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</si>
  <si>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</si>
  <si>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</si>
  <si>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</si>
  <si>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</si>
  <si>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</si>
  <si>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</si>
  <si>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</si>
  <si>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</si>
  <si>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</si>
  <si>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</si>
  <si>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</si>
  <si>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</si>
  <si>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</si>
  <si>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</si>
  <si>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</si>
  <si>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</si>
  <si>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</si>
  <si>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</si>
  <si>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</si>
  <si>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</si>
  <si>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</si>
  <si>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</si>
  <si>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</si>
  <si>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</si>
  <si>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</si>
  <si>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</si>
  <si>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</si>
  <si>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</si>
  <si>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</si>
  <si>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</si>
  <si>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</si>
  <si>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</si>
  <si>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</si>
  <si>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</si>
  <si>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</si>
  <si>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</si>
  <si>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</si>
  <si>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</si>
  <si>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</si>
  <si>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</si>
  <si>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</si>
  <si>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</si>
  <si>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</si>
  <si>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</si>
  <si>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</si>
  <si>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</si>
  <si>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</si>
  <si>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</si>
  <si>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</si>
  <si>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</si>
  <si>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</si>
  <si>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</si>
  <si>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</si>
  <si>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</si>
  <si>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</si>
  <si>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</si>
  <si>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</si>
  <si>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</si>
  <si>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</si>
  <si>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</si>
  <si>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</si>
  <si>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</si>
  <si>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</si>
  <si>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</si>
  <si>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</si>
  <si>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</si>
  <si>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</si>
  <si>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</si>
  <si>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</si>
  <si>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</si>
  <si>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</si>
  <si>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</si>
  <si>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</si>
  <si>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</si>
  <si>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</si>
  <si>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</si>
  <si>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</si>
  <si>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</si>
  <si>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</si>
  <si>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</si>
  <si>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</si>
  <si>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</si>
  <si>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</si>
  <si>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</si>
  <si>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</si>
  <si>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</si>
  <si>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</si>
  <si>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</si>
  <si>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</si>
  <si>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</si>
  <si>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</si>
  <si>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</si>
  <si>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</si>
  <si>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</si>
  <si>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</si>
  <si>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</si>
  <si>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</si>
  <si>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</si>
  <si>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</si>
  <si>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</si>
  <si>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</si>
  <si>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</si>
  <si>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</si>
  <si>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</si>
  <si>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</si>
  <si>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</si>
  <si>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</si>
  <si>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</si>
  <si>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</si>
  <si>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</si>
  <si>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</si>
  <si>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</si>
  <si>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</si>
  <si>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</si>
  <si>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</si>
  <si>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</si>
  <si>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</si>
  <si>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</si>
  <si>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</si>
  <si>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</si>
  <si>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</si>
  <si>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</si>
  <si>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</si>
  <si>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</si>
  <si>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</si>
  <si>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</si>
  <si>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</si>
  <si>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</si>
  <si>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</si>
  <si>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</si>
  <si>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</si>
  <si>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</si>
  <si>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</si>
  <si>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</si>
  <si>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</si>
  <si>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</si>
  <si>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</si>
  <si>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</si>
  <si>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</si>
  <si>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</si>
  <si>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</si>
  <si>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</si>
  <si>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</si>
  <si>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</si>
  <si>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</si>
  <si>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</si>
  <si>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</si>
  <si>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</si>
  <si>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</si>
  <si>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</si>
  <si>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</si>
  <si>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</si>
  <si>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</si>
  <si>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</si>
  <si>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</si>
  <si>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</si>
  <si>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</si>
  <si>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</si>
  <si>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</si>
  <si>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</si>
  <si>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</si>
  <si>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</si>
  <si>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</si>
  <si>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</si>
  <si>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</si>
  <si>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</si>
  <si>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</si>
  <si>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</si>
  <si>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</si>
  <si>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</si>
  <si>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</si>
  <si>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</si>
  <si>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</si>
  <si>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</si>
  <si>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</si>
  <si>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</si>
  <si>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</si>
  <si>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</si>
  <si>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</si>
  <si>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</si>
  <si>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</si>
  <si>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</si>
  <si>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</si>
  <si>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</si>
  <si>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</si>
  <si>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</si>
  <si>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</si>
  <si>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</si>
  <si>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</si>
  <si>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</si>
  <si>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</si>
  <si>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</si>
  <si>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</si>
  <si>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</si>
  <si>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</si>
  <si>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</si>
  <si>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</si>
  <si>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</si>
  <si>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</si>
  <si>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</si>
  <si>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</si>
  <si>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</si>
  <si>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</si>
  <si>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</si>
  <si>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</si>
  <si>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</si>
  <si>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</si>
  <si>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</si>
  <si>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</si>
  <si>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</si>
  <si>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</si>
  <si>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</si>
  <si>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</si>
  <si>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</si>
  <si>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</si>
  <si>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</si>
  <si>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</si>
  <si>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</si>
  <si>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</si>
  <si>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</si>
  <si>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</si>
  <si>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</si>
  <si>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</si>
  <si>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</si>
  <si>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</si>
  <si>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</si>
  <si>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</si>
  <si>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</si>
  <si>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</si>
  <si>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</si>
  <si>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</si>
  <si>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</si>
  <si>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</si>
  <si>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</si>
  <si>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</si>
  <si>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</si>
  <si>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</si>
  <si>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</si>
  <si>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</si>
  <si>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</si>
  <si>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</si>
  <si>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</si>
  <si>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</si>
  <si>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</si>
  <si>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</si>
  <si>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</si>
  <si>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</si>
  <si>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</si>
  <si>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</si>
  <si>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</si>
  <si>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</si>
  <si>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</si>
  <si>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</si>
  <si>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</si>
  <si>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</si>
  <si>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</si>
  <si>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</si>
  <si>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</si>
  <si>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</si>
  <si>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</si>
  <si>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</si>
  <si>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</si>
  <si>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</si>
  <si>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</si>
  <si>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</si>
  <si>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</si>
  <si>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</si>
  <si>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</si>
  <si>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</si>
  <si>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</si>
  <si>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</si>
  <si>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</si>
  <si>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</si>
  <si>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</si>
  <si>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</si>
  <si>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</si>
  <si>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</si>
  <si>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</si>
  <si>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</si>
  <si>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</si>
  <si>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</si>
  <si>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</si>
  <si>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</si>
  <si>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</si>
  <si>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</si>
  <si>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</si>
  <si>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</si>
  <si>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</si>
  <si>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</si>
  <si>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</si>
  <si>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</si>
  <si>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</si>
  <si>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</si>
  <si>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</si>
  <si>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</si>
  <si>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</si>
  <si>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</si>
  <si>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</si>
  <si>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</si>
  <si>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</si>
  <si>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</si>
  <si>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</si>
  <si>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</si>
  <si>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</si>
  <si>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</si>
  <si>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</si>
  <si>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</si>
  <si>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</si>
  <si>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</si>
  <si>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</si>
  <si>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</si>
  <si>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</si>
  <si>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</si>
  <si>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</si>
  <si>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</si>
  <si>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</si>
  <si>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</si>
  <si>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</si>
  <si>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</si>
  <si>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</si>
  <si>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</si>
  <si>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</si>
  <si>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</si>
  <si>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</si>
  <si>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</si>
  <si>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</si>
  <si>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</si>
  <si>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</si>
  <si>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</si>
  <si>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</si>
  <si>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</si>
  <si>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</si>
  <si>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</si>
  <si>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</si>
  <si>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</si>
  <si>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</si>
  <si>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</si>
  <si>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</si>
  <si>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</si>
  <si>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</si>
  <si>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</si>
  <si>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</si>
  <si>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</si>
  <si>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</si>
  <si>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</si>
  <si>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</si>
  <si>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</si>
  <si>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</si>
  <si>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</si>
  <si>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</si>
  <si>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</si>
  <si>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</si>
  <si>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</si>
  <si>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</si>
  <si>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</si>
  <si>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</si>
  <si>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</si>
  <si>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</si>
  <si>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</si>
  <si>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</si>
  <si>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</si>
  <si>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</si>
  <si>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</si>
  <si>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</si>
  <si>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</si>
  <si>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</si>
  <si>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</si>
  <si>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</si>
  <si>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</si>
  <si>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</si>
  <si>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</si>
  <si>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</si>
  <si>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</si>
  <si>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</si>
  <si>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</si>
  <si>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</si>
  <si>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</si>
  <si>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</si>
  <si>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</si>
  <si>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</si>
  <si>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</si>
  <si>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</si>
  <si>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</si>
  <si>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</si>
  <si>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</si>
  <si>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</si>
  <si>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</si>
  <si>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</si>
  <si>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</si>
  <si>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</si>
  <si>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</si>
  <si>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</si>
  <si>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</si>
  <si>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</si>
  <si>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</si>
  <si>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</si>
  <si>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</si>
  <si>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</si>
  <si>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</si>
  <si>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</si>
  <si>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</si>
  <si>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</si>
  <si>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</si>
  <si>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</si>
  <si>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</si>
  <si>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</si>
  <si>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</si>
  <si>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</si>
  <si>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</si>
  <si>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</si>
  <si>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</si>
  <si>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</si>
  <si>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</si>
  <si>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</si>
  <si>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</si>
  <si>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</si>
  <si>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</si>
  <si>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</si>
  <si>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</si>
  <si>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</si>
  <si>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</si>
  <si>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</si>
  <si>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</si>
  <si>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</si>
  <si>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</si>
  <si>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</si>
  <si>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</si>
  <si>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</si>
  <si>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</si>
  <si>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</si>
  <si>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</si>
  <si>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</si>
  <si>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</si>
  <si>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</si>
  <si>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</si>
  <si>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</si>
  <si>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</si>
  <si>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</si>
  <si>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</si>
  <si>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</si>
  <si>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</si>
  <si>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</si>
  <si>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</si>
  <si>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</si>
  <si>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</si>
  <si>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</si>
  <si>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</si>
  <si>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</si>
  <si>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</si>
  <si>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</si>
  <si>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</si>
  <si>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</si>
  <si>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</si>
  <si>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</si>
  <si>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</si>
  <si>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</si>
  <si>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</si>
  <si>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</si>
  <si>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</si>
  <si>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</si>
  <si>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</si>
  <si>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</si>
  <si>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</si>
  <si>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</si>
  <si>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</si>
  <si>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</si>
  <si>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</si>
  <si>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</si>
  <si>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</si>
  <si>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</si>
  <si>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</si>
  <si>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</si>
  <si>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</si>
  <si>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</si>
  <si>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</si>
  <si>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</si>
  <si>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</si>
  <si>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</si>
  <si>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</si>
  <si>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</si>
  <si>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</si>
  <si>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</si>
  <si>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</si>
  <si>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</si>
  <si>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</si>
  <si>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</si>
  <si>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</si>
  <si>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</si>
  <si>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</si>
  <si>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</si>
  <si>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</si>
  <si>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</si>
  <si>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</si>
  <si>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</si>
  <si>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</si>
  <si>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</si>
  <si>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</si>
  <si>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</si>
  <si>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</si>
  <si>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</si>
  <si>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</si>
  <si>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</si>
  <si>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</si>
  <si>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</si>
  <si>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</si>
  <si>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</si>
  <si>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</si>
  <si>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</si>
  <si>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</si>
  <si>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</si>
  <si>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</si>
  <si>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</si>
  <si>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</si>
  <si>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</si>
  <si>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</si>
  <si>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</si>
  <si>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</si>
  <si>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</si>
  <si>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</si>
  <si>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</si>
  <si>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</si>
  <si>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</si>
  <si>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</si>
  <si>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</si>
  <si>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</si>
  <si>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</si>
  <si>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</si>
  <si>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</si>
  <si>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</si>
  <si>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</si>
  <si>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</si>
  <si>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</si>
  <si>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</si>
  <si>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</si>
  <si>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</si>
  <si>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</si>
  <si>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</si>
  <si>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</si>
  <si>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</si>
  <si>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</si>
  <si>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</si>
  <si>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</si>
  <si>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</si>
  <si>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</si>
  <si>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</si>
  <si>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</si>
  <si>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</si>
  <si>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</si>
  <si>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</si>
  <si>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</si>
  <si>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</si>
  <si>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</si>
  <si>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</si>
  <si>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</si>
  <si>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</si>
  <si>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</si>
  <si>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</si>
  <si>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</si>
  <si>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</si>
  <si>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</si>
  <si>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</si>
  <si>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</si>
  <si>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</si>
  <si>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</si>
  <si>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</si>
  <si>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</si>
  <si>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</si>
  <si>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</si>
  <si>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</si>
  <si>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</si>
  <si>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</si>
  <si>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</si>
  <si>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</si>
  <si>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</si>
  <si>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</si>
  <si>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</si>
  <si>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</si>
  <si>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</si>
  <si>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</si>
  <si>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</si>
  <si>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</si>
  <si>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</si>
  <si>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</si>
  <si>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</si>
  <si>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</si>
  <si>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</si>
  <si>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</si>
  <si>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</si>
  <si>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</si>
  <si>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</si>
  <si>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</si>
  <si>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</si>
  <si>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</si>
  <si>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</si>
  <si>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</si>
  <si>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</si>
  <si>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</si>
  <si>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</si>
  <si>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</si>
  <si>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</si>
  <si>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</si>
  <si>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</si>
  <si>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</si>
  <si>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</si>
  <si>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</si>
  <si>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</si>
  <si>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</si>
  <si>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</si>
  <si>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</si>
  <si>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</si>
  <si>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</si>
  <si>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</si>
  <si>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</si>
  <si>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</si>
  <si>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</si>
  <si>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</si>
  <si>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</si>
  <si>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</si>
  <si>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</si>
  <si>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</si>
  <si>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</si>
  <si>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</si>
  <si>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</si>
  <si>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</si>
  <si>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</si>
  <si>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</si>
  <si>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</si>
  <si>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</si>
  <si>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</si>
  <si>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</si>
  <si>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</si>
  <si>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</si>
  <si>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</si>
  <si>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</si>
  <si>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</si>
  <si>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</si>
  <si>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</si>
  <si>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</si>
  <si>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</si>
  <si>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</si>
  <si>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</si>
  <si>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</si>
  <si>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</si>
  <si>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</si>
  <si>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</si>
  <si>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</si>
  <si>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</si>
  <si>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</si>
  <si>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</si>
  <si>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</si>
  <si>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</si>
  <si>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</si>
  <si>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</si>
  <si>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</si>
  <si>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</si>
  <si>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</si>
  <si>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</si>
  <si>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</si>
  <si>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</si>
  <si>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</si>
  <si>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</si>
  <si>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</si>
  <si>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</si>
  <si>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</si>
  <si>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</si>
  <si>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</si>
  <si>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</si>
  <si>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</si>
  <si>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</si>
  <si>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</si>
  <si>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</si>
  <si>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</si>
  <si>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</si>
  <si>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</si>
  <si>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</si>
  <si>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</si>
  <si>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</si>
  <si>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</si>
  <si>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</si>
  <si>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</si>
  <si>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</si>
  <si>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</si>
  <si>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</si>
  <si>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</si>
  <si>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</si>
  <si>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</si>
  <si>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</si>
  <si>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</si>
  <si>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</si>
  <si>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</si>
  <si>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</si>
  <si>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</si>
  <si>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</si>
  <si>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</si>
  <si>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</si>
  <si>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</si>
  <si>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</si>
  <si>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</si>
  <si>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</si>
  <si>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</si>
  <si>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</si>
  <si>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</si>
  <si>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</si>
  <si>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</si>
  <si>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</si>
  <si>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</si>
  <si>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</si>
  <si>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</si>
  <si>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</si>
  <si>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</si>
  <si>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</si>
  <si>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</si>
  <si>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</si>
  <si>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</si>
  <si>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</si>
  <si>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</si>
  <si>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</si>
  <si>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</si>
  <si>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</si>
  <si>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</si>
  <si>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</si>
  <si>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</si>
  <si>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</si>
  <si>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</si>
  <si>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</si>
  <si>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</si>
  <si>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</si>
  <si>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</si>
  <si>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</si>
  <si>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</si>
  <si>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</si>
  <si>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</si>
  <si>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</si>
  <si>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</si>
  <si>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</si>
  <si>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</si>
  <si>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</si>
  <si>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</si>
  <si>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</si>
  <si>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</si>
  <si>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</si>
  <si>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</si>
  <si>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</si>
  <si>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</si>
  <si>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</si>
  <si>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</si>
  <si>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</si>
  <si>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</si>
  <si>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</si>
  <si>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</si>
  <si>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</si>
  <si>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</si>
  <si>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</si>
  <si>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</si>
  <si>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</si>
  <si>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</si>
  <si>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</si>
  <si>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</si>
  <si>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</si>
  <si>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</si>
  <si>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</si>
  <si>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</si>
  <si>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</si>
  <si>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</si>
  <si>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</si>
  <si>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</si>
  <si>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</si>
  <si>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</si>
  <si>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</si>
  <si>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</si>
  <si>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</si>
  <si>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</si>
  <si>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</si>
  <si>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</si>
  <si>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</si>
  <si>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</si>
  <si>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</si>
  <si>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</si>
  <si>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</si>
  <si>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</si>
  <si>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</si>
  <si>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</si>
  <si>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</si>
  <si>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</si>
  <si>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</si>
  <si>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</si>
  <si>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</si>
  <si>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</si>
  <si>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</si>
  <si>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</si>
  <si>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</si>
  <si>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</si>
  <si>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</si>
  <si>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</si>
  <si>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</si>
  <si>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</si>
  <si>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</si>
  <si>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</si>
  <si>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</si>
  <si>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</si>
  <si>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</si>
  <si>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</si>
  <si>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</si>
  <si>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</si>
  <si>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</si>
  <si>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</si>
  <si>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</si>
  <si>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</si>
  <si>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</si>
  <si>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</si>
  <si>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</si>
  <si>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</si>
  <si>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</si>
  <si>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</si>
  <si>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</si>
  <si>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</si>
  <si>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</si>
  <si>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</si>
  <si>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</si>
  <si>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</si>
  <si>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</si>
  <si>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</si>
  <si>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</si>
  <si>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</si>
  <si>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</si>
  <si>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</si>
  <si>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</si>
  <si>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</si>
  <si>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</si>
  <si>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</si>
  <si>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</si>
  <si>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</si>
  <si>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</si>
  <si>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</si>
  <si>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</si>
  <si>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</si>
  <si>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</si>
  <si>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</si>
  <si>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</si>
  <si>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</si>
  <si>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</si>
  <si>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</si>
  <si>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</si>
  <si>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</si>
  <si>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</si>
  <si>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</si>
  <si>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</si>
  <si>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</si>
  <si>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</si>
  <si>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</si>
  <si>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</si>
  <si>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</si>
  <si>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</si>
  <si>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</si>
  <si>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</si>
  <si>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</si>
  <si>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</si>
  <si>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</si>
  <si>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</si>
  <si>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</si>
  <si>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</si>
  <si>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</si>
  <si>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</si>
  <si>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</si>
  <si>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</si>
  <si>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</si>
  <si>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</si>
  <si>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</si>
  <si>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</si>
  <si>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</si>
  <si>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</si>
  <si>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</si>
  <si>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</si>
  <si>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</si>
  <si>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</si>
  <si>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</si>
  <si>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</si>
  <si>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</si>
  <si>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</si>
  <si>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</si>
  <si>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</si>
  <si>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</si>
  <si>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</si>
  <si>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</si>
  <si>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</si>
  <si>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</si>
  <si>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</si>
  <si>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</si>
  <si>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</si>
  <si>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</si>
  <si>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</si>
  <si>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</si>
  <si>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</si>
  <si>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</si>
  <si>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</si>
  <si>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</si>
  <si>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</si>
  <si>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</si>
  <si>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</si>
  <si>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</si>
  <si>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</si>
  <si>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</si>
  <si>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</si>
  <si>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</si>
  <si>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</si>
  <si>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</si>
  <si>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</si>
  <si>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</si>
  <si>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</si>
  <si>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</si>
  <si>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</si>
  <si>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</si>
  <si>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</si>
  <si>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</si>
  <si>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</si>
  <si>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</si>
  <si>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</si>
  <si>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</si>
  <si>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</si>
  <si>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</si>
  <si>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</si>
  <si>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</si>
  <si>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</si>
  <si>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</si>
  <si>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</si>
  <si>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</si>
  <si>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</si>
  <si>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</si>
  <si>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</si>
  <si>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</si>
  <si>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</si>
  <si>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</si>
  <si>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</si>
  <si>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</si>
  <si>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</si>
  <si>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</si>
  <si>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</si>
  <si>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</si>
  <si>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</si>
  <si>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</si>
  <si>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</si>
  <si>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</si>
  <si>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</si>
  <si>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</si>
  <si>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</si>
  <si>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</si>
  <si>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</si>
  <si>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</si>
  <si>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</si>
  <si>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</si>
  <si>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</si>
  <si>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</si>
  <si>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</si>
  <si>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</si>
  <si>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</si>
  <si>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</si>
  <si>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</si>
  <si>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</si>
  <si>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</si>
  <si>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</si>
  <si>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</si>
  <si>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</si>
  <si>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</si>
  <si>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</si>
  <si>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</si>
  <si>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</si>
  <si>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</si>
  <si>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</si>
  <si>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</si>
  <si>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</si>
  <si>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</si>
  <si>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</si>
  <si>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</si>
  <si>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</si>
  <si>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</si>
  <si>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</si>
  <si>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</si>
  <si>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</si>
  <si>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</si>
  <si>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</si>
  <si>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</si>
  <si>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</si>
  <si>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</si>
  <si>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</si>
  <si>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</si>
  <si>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</si>
  <si>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</si>
  <si>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</si>
  <si>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</si>
  <si>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</si>
  <si>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</si>
  <si>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</si>
  <si>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</si>
  <si>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</si>
  <si>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</si>
  <si>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</si>
  <si>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</si>
  <si>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</si>
  <si>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</si>
  <si>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</si>
  <si>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</si>
  <si>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</si>
  <si>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</si>
  <si>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</si>
  <si>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</si>
  <si>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</si>
  <si>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</si>
  <si>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</si>
  <si>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</si>
  <si>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</si>
  <si>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</si>
  <si>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</si>
  <si>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</si>
  <si>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</si>
  <si>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</si>
  <si>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</si>
  <si>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</si>
  <si>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</si>
  <si>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</si>
  <si>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</si>
  <si>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</si>
  <si>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</si>
  <si>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</si>
  <si>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</si>
  <si>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</si>
  <si>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</si>
  <si>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</si>
  <si>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</si>
  <si>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</si>
  <si>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</si>
  <si>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</si>
  <si>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</si>
  <si>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</si>
  <si>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</si>
  <si>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</si>
  <si>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</si>
  <si>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</si>
  <si>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</si>
  <si>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</si>
  <si>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</si>
  <si>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</si>
  <si>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</si>
  <si>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</si>
  <si>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</si>
  <si>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</si>
  <si>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</si>
  <si>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</si>
  <si>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</si>
  <si>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</si>
  <si>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</si>
  <si>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</si>
  <si>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</si>
  <si>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</si>
  <si>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</si>
  <si>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</si>
  <si>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</si>
  <si>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</si>
  <si>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</si>
  <si>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</si>
  <si>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</si>
  <si>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</si>
  <si>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</si>
  <si>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</si>
  <si>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</si>
  <si>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</si>
  <si>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</si>
  <si>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</si>
  <si>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</si>
  <si>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</si>
  <si>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</si>
  <si>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</si>
  <si>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</si>
  <si>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</si>
  <si>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</si>
  <si>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</si>
  <si>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</si>
  <si>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</si>
  <si>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</si>
  <si>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</si>
  <si>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</si>
  <si>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</si>
  <si>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</si>
  <si>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</si>
  <si>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</si>
  <si>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</si>
  <si>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</si>
  <si>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</si>
  <si>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</si>
  <si>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</si>
  <si>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</si>
  <si>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</si>
  <si>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</si>
  <si>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</si>
  <si>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</si>
  <si>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</si>
  <si>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</si>
  <si>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</si>
  <si>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</si>
  <si>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</si>
  <si>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</si>
  <si>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</si>
  <si>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</si>
  <si>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</si>
  <si>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</si>
  <si>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</si>
  <si>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</si>
  <si>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</si>
  <si>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</si>
  <si>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</si>
  <si>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</si>
  <si>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</si>
  <si>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</si>
  <si>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</si>
  <si>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</si>
  <si>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</si>
  <si>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</si>
  <si>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</si>
  <si>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</si>
  <si>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</si>
  <si>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</si>
  <si>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</si>
  <si>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</si>
  <si>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</si>
  <si>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</si>
  <si>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</si>
  <si>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</si>
  <si>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</si>
  <si>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</si>
  <si>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</si>
  <si>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</si>
  <si>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</si>
  <si>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</si>
  <si>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</si>
  <si>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</si>
  <si>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</si>
  <si>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</si>
  <si>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</si>
  <si>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</si>
  <si>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</si>
  <si>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</si>
  <si>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</si>
  <si>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</si>
  <si>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</si>
  <si>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</si>
  <si>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</si>
  <si>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</si>
  <si>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</si>
  <si>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</si>
  <si>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</si>
  <si>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</si>
  <si>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</si>
  <si>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</si>
  <si>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</si>
  <si>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</si>
  <si>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</si>
  <si>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</si>
  <si>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</si>
  <si>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</si>
  <si>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</si>
  <si>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</si>
  <si>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</si>
  <si>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</si>
  <si>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</si>
  <si>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</si>
  <si>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</si>
  <si>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</si>
  <si>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</si>
  <si>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</si>
  <si>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</si>
  <si>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</si>
  <si>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</si>
  <si>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</si>
  <si>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</si>
  <si>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</si>
  <si>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</si>
  <si>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</si>
  <si>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</si>
  <si>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</si>
  <si>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</si>
  <si>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</si>
  <si>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</si>
  <si>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</si>
  <si>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</si>
  <si>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</si>
  <si>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</si>
  <si>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</si>
  <si>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</si>
  <si>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</si>
  <si>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</si>
  <si>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</si>
  <si>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</si>
  <si>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</si>
  <si>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</si>
  <si>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</si>
  <si>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</si>
  <si>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</si>
  <si>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</si>
  <si>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</si>
  <si>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</si>
  <si>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</si>
  <si>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</si>
  <si>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</si>
  <si>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</si>
  <si>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</si>
  <si>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</si>
  <si>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</si>
  <si>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</si>
  <si>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</si>
  <si>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</si>
  <si>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</si>
  <si>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</si>
  <si>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</si>
  <si>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</si>
  <si>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</si>
  <si>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</si>
  <si>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</si>
  <si>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</si>
  <si>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</si>
  <si>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</si>
  <si>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</si>
  <si>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</si>
  <si>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</si>
  <si>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</si>
  <si>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</si>
  <si>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</si>
  <si>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</si>
  <si>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</si>
  <si>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</si>
  <si>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</si>
  <si>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</si>
  <si>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</si>
  <si>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</si>
  <si>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</si>
  <si>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</si>
  <si>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</si>
  <si>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</si>
  <si>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</si>
  <si>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</si>
  <si>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</si>
  <si>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</si>
  <si>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</si>
  <si>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</si>
  <si>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</si>
  <si>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</si>
  <si>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</si>
  <si>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</si>
  <si>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</si>
  <si>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</si>
  <si>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</si>
  <si>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</si>
  <si>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</si>
  <si>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</si>
  <si>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</si>
  <si>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</si>
  <si>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</si>
  <si>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</si>
  <si>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</si>
  <si>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</si>
  <si>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</si>
  <si>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</si>
  <si>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</si>
  <si>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</si>
  <si>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</si>
  <si>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</si>
  <si>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</si>
  <si>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</si>
  <si>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</si>
  <si>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</si>
  <si>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</si>
  <si>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</si>
  <si>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</si>
  <si>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</si>
  <si>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</si>
  <si>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</si>
  <si>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</si>
  <si>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</si>
  <si>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</si>
  <si>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</si>
  <si>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</si>
  <si>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</si>
  <si>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</si>
  <si>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</si>
  <si>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</si>
  <si>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</si>
  <si>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</si>
  <si>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</si>
  <si>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</si>
  <si>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</si>
  <si>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</si>
  <si>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</si>
  <si>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</si>
  <si>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</si>
  <si>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</si>
  <si>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</si>
  <si>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</si>
  <si>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</si>
  <si>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</si>
  <si>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</si>
  <si>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</si>
  <si>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</si>
  <si>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</si>
  <si>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</si>
  <si>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</si>
  <si>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</si>
  <si>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</si>
  <si>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</si>
  <si>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</si>
  <si>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</si>
  <si>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</si>
  <si>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</si>
  <si>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</si>
  <si>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</si>
  <si>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</si>
  <si>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</si>
  <si>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</si>
  <si>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</si>
  <si>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</si>
  <si>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</si>
  <si>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</si>
  <si>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</si>
  <si>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</si>
  <si>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</si>
  <si>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</si>
  <si>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</si>
  <si>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</si>
  <si>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</si>
  <si>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</si>
  <si>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</si>
  <si>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</si>
  <si>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</si>
  <si>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</si>
  <si>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</si>
  <si>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</si>
  <si>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</si>
  <si>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</si>
  <si>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</si>
  <si>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</si>
  <si>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</si>
  <si>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</si>
  <si>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</si>
  <si>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</si>
  <si>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</si>
  <si>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</si>
  <si>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</si>
  <si>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</si>
  <si>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</si>
  <si>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</si>
  <si>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</si>
  <si>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</si>
  <si>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</si>
  <si>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</si>
  <si>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</si>
  <si>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</si>
  <si>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</si>
  <si>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</si>
  <si>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</si>
  <si>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</si>
  <si>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</si>
  <si>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</si>
  <si>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</si>
  <si>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</si>
  <si>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</si>
  <si>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</si>
  <si>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</si>
  <si>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</si>
  <si>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</si>
  <si>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</si>
  <si>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</si>
  <si>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</si>
  <si>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</si>
  <si>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</si>
  <si>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</si>
  <si>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</si>
  <si>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</si>
  <si>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</si>
  <si>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</si>
  <si>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</si>
  <si>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</si>
  <si>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</si>
  <si>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</si>
  <si>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</si>
  <si>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</si>
  <si>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</si>
  <si>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</si>
  <si>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</si>
  <si>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</si>
  <si>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</si>
  <si>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</si>
  <si>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</si>
  <si>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</si>
  <si>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</si>
  <si>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</si>
  <si>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</si>
  <si>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</si>
  <si>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</si>
  <si>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</si>
  <si>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</si>
  <si>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</si>
  <si>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</si>
  <si>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</si>
  <si>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</si>
  <si>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</si>
  <si>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</si>
  <si>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</si>
  <si>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</si>
  <si>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</si>
  <si>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</si>
  <si>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</si>
  <si>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</si>
  <si>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</si>
  <si>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</si>
  <si>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</si>
  <si>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</si>
  <si>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</si>
  <si>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</si>
  <si>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</si>
  <si>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</si>
  <si>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</si>
  <si>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</si>
  <si>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</si>
  <si>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</si>
  <si>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</si>
  <si>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</si>
  <si>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</si>
  <si>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</si>
  <si>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</si>
  <si>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</si>
  <si>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</si>
  <si>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</si>
  <si>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</si>
  <si>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</si>
  <si>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</si>
  <si>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</si>
  <si>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</si>
  <si>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</si>
  <si>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</si>
  <si>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</si>
  <si>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</si>
  <si>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</si>
  <si>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</si>
  <si>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</si>
  <si>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</si>
  <si>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</si>
  <si>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</si>
  <si>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</si>
  <si>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</si>
  <si>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</si>
  <si>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</si>
  <si>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</si>
  <si>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</si>
  <si>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</si>
  <si>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</si>
  <si>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</si>
  <si>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</si>
  <si>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</si>
  <si>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</si>
  <si>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</si>
  <si>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</si>
  <si>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</si>
  <si>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</si>
  <si>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</si>
  <si>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</si>
  <si>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</si>
  <si>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</si>
  <si>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</si>
  <si>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</si>
  <si>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</si>
  <si>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</si>
  <si>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</si>
  <si>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</si>
  <si>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</si>
  <si>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</si>
  <si>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</si>
  <si>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</si>
  <si>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</si>
  <si>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</si>
  <si>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</si>
  <si>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</si>
  <si>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</si>
  <si>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</si>
  <si>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</si>
  <si>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</si>
  <si>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</si>
  <si>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</si>
  <si>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</si>
  <si>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</si>
  <si>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</si>
  <si>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</si>
  <si>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</si>
  <si>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</si>
  <si>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</si>
  <si>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</si>
  <si>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</si>
  <si>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</si>
  <si>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</si>
  <si>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</si>
  <si>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</si>
  <si>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</si>
  <si>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</si>
  <si>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</si>
  <si>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</si>
  <si>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</si>
  <si>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</si>
  <si>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</si>
  <si>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</si>
  <si>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</si>
  <si>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</si>
  <si>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</si>
  <si>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</si>
  <si>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</si>
  <si>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</si>
  <si>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</si>
  <si>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</si>
  <si>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</si>
  <si>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</si>
  <si>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</si>
  <si>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</si>
  <si>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</si>
  <si>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</si>
  <si>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</si>
  <si>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</si>
  <si>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</si>
  <si>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</si>
  <si>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</si>
  <si>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</si>
  <si>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</si>
  <si>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</si>
  <si>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</si>
  <si>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</si>
  <si>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</si>
  <si>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</si>
  <si>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</si>
  <si>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</si>
  <si>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</si>
  <si>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</si>
  <si>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</si>
  <si>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</si>
  <si>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</si>
  <si>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</si>
  <si>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</si>
  <si>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</si>
  <si>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</si>
  <si>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</si>
  <si>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</si>
  <si>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</si>
  <si>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</si>
  <si>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</si>
  <si>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</si>
  <si>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</si>
  <si>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</si>
  <si>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</si>
  <si>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</si>
  <si>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</si>
  <si>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</si>
  <si>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</si>
  <si>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</si>
  <si>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</si>
  <si>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</si>
  <si>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</si>
  <si>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</si>
  <si>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</si>
  <si>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</si>
  <si>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</si>
  <si>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</si>
  <si>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</si>
  <si>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</si>
  <si>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</si>
  <si>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</si>
  <si>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</si>
  <si>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</si>
  <si>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</si>
  <si>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</si>
  <si>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</si>
  <si>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</si>
  <si>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</si>
  <si>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</si>
  <si>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</si>
  <si>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</si>
  <si>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</si>
  <si>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</si>
  <si>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</si>
  <si>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</si>
  <si>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</si>
  <si>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</si>
  <si>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</si>
  <si>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</si>
  <si>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</si>
  <si>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</si>
  <si>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</si>
  <si>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</si>
  <si>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</si>
  <si>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</si>
  <si>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</si>
  <si>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</si>
  <si>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</si>
  <si>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</si>
  <si>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</si>
  <si>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</si>
  <si>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</si>
  <si>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</si>
  <si>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</si>
  <si>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</si>
  <si>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</si>
  <si>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</si>
  <si>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</si>
  <si>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</si>
  <si>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</si>
  <si>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</si>
  <si>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</si>
  <si>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</si>
  <si>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</si>
  <si>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</si>
  <si>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</si>
  <si>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</si>
  <si>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</si>
  <si>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</si>
  <si>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</si>
  <si>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</si>
  <si>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</si>
  <si>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</si>
  <si>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</si>
  <si>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</si>
  <si>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</si>
  <si>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</si>
  <si>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</si>
  <si>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</si>
  <si>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</si>
  <si>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</si>
  <si>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</si>
  <si>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</si>
  <si>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</si>
  <si>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</si>
  <si>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</si>
  <si>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</si>
  <si>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</si>
  <si>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</si>
  <si>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</si>
  <si>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</si>
  <si>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</si>
  <si>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</si>
  <si>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</si>
  <si>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</si>
  <si>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</si>
  <si>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</si>
  <si>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</si>
  <si>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</si>
  <si>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</si>
  <si>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</si>
  <si>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</si>
  <si>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</si>
  <si>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</si>
  <si>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</si>
  <si>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</si>
  <si>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</si>
  <si>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</si>
  <si>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</si>
  <si>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</si>
  <si>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</si>
  <si>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</si>
  <si>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</si>
  <si>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</si>
  <si>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</si>
  <si>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</si>
  <si>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</si>
  <si>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</si>
  <si>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</si>
  <si>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</si>
  <si>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</si>
  <si>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</si>
  <si>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</si>
  <si>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</si>
  <si>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</si>
  <si>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</si>
  <si>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</si>
  <si>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</si>
  <si>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</si>
  <si>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</si>
  <si>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</si>
  <si>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</si>
  <si>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</si>
  <si>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</si>
  <si>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</si>
  <si>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</si>
  <si>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</si>
  <si>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</si>
  <si>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</si>
  <si>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</si>
  <si>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</si>
  <si>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</si>
  <si>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</si>
  <si>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</si>
  <si>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</si>
  <si>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</si>
  <si>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</si>
  <si>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</si>
  <si>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</si>
  <si>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</si>
  <si>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</si>
  <si>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</si>
  <si>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</si>
  <si>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</si>
  <si>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</si>
  <si>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</si>
  <si>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</si>
  <si>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</si>
  <si>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</si>
  <si>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</si>
  <si>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</si>
  <si>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</si>
  <si>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</si>
  <si>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</si>
  <si>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</si>
  <si>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</si>
  <si>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</si>
  <si>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</si>
  <si>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</si>
  <si>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</si>
  <si>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</si>
  <si>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</si>
  <si>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</si>
  <si>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</si>
  <si>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</si>
  <si>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</si>
  <si>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</si>
  <si>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</si>
  <si>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</si>
  <si>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</si>
  <si>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</si>
  <si>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</si>
  <si>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</si>
  <si>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</si>
  <si>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</si>
  <si>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</si>
  <si>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</si>
  <si>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</si>
  <si>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</si>
  <si>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</si>
  <si>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</si>
  <si>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</si>
  <si>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</si>
  <si>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</si>
  <si>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</si>
  <si>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</si>
  <si>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</si>
  <si>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</si>
  <si>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</si>
  <si>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</si>
  <si>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</si>
  <si>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</si>
  <si>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</si>
  <si>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</si>
  <si>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</si>
  <si>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</si>
  <si>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</si>
  <si>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</si>
  <si>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</si>
  <si>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</si>
  <si>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</si>
  <si>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</si>
  <si>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</si>
  <si>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</si>
  <si>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</si>
  <si>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</si>
  <si>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</si>
  <si>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</si>
  <si>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</si>
  <si>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</si>
  <si>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</si>
  <si>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</si>
  <si>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</si>
  <si>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</si>
  <si>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</si>
  <si>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</si>
  <si>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</si>
  <si>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</si>
  <si>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</si>
  <si>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</si>
  <si>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</si>
  <si>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</si>
  <si>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</si>
  <si>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</si>
  <si>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</si>
  <si>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</si>
  <si>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</si>
  <si>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</si>
  <si>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</si>
  <si>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</si>
  <si>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</si>
  <si>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</si>
  <si>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</si>
  <si>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</si>
  <si>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</si>
  <si>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</si>
  <si>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</si>
  <si>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</si>
  <si>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</si>
  <si>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</si>
  <si>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</si>
  <si>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</si>
  <si>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</si>
  <si>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</si>
  <si>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</si>
  <si>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</si>
  <si>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</si>
  <si>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</si>
  <si>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</si>
  <si>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</si>
  <si>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</si>
  <si>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</si>
  <si>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</si>
  <si>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</si>
  <si>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</si>
  <si>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</si>
  <si>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</si>
  <si>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</si>
  <si>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</si>
  <si>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</si>
  <si>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</si>
  <si>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</si>
  <si>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</si>
  <si>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</si>
  <si>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</si>
  <si>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</si>
  <si>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</si>
  <si>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</si>
  <si>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</si>
  <si>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</si>
  <si>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</si>
  <si>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</si>
  <si>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</si>
  <si>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</si>
  <si>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</si>
  <si>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</si>
  <si>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</si>
  <si>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</si>
  <si>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</si>
  <si>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</si>
  <si>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</si>
  <si>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</si>
  <si>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</si>
  <si>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</si>
  <si>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</si>
  <si>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</si>
  <si>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</si>
  <si>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</si>
  <si>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</si>
  <si>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</si>
  <si>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</si>
  <si>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</si>
  <si>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</si>
  <si>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</si>
  <si>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</si>
  <si>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</si>
  <si>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</si>
  <si>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</si>
  <si>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</si>
  <si>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</si>
  <si>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</si>
  <si>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</si>
  <si>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</si>
  <si>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</si>
  <si>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</si>
  <si>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</si>
  <si>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</si>
  <si>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</si>
  <si>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</si>
  <si>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</si>
  <si>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</si>
  <si>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</si>
  <si>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</si>
  <si>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</si>
  <si>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</si>
  <si>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</si>
  <si>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</si>
  <si>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</si>
  <si>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</si>
  <si>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</si>
  <si>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</si>
  <si>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</si>
  <si>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</si>
  <si>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</si>
  <si>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</si>
  <si>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</si>
  <si>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</si>
  <si>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</si>
  <si>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</si>
  <si>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</si>
  <si>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</si>
  <si>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</si>
  <si>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</si>
  <si>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</si>
  <si>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</si>
  <si>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</si>
  <si>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</si>
  <si>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</si>
  <si>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</si>
  <si>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</si>
  <si>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</si>
  <si>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</si>
  <si>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</si>
  <si>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</si>
  <si>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</si>
  <si>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</si>
  <si>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</si>
  <si>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</si>
  <si>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</si>
  <si>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</si>
  <si>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</si>
  <si>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</si>
  <si>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</si>
  <si>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</si>
  <si>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</si>
  <si>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</si>
  <si>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</si>
  <si>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</si>
  <si>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</si>
  <si>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</si>
  <si>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</si>
  <si>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</si>
  <si>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</si>
  <si>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</si>
  <si>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</si>
  <si>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</si>
  <si>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</si>
  <si>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</si>
  <si>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</si>
  <si>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</si>
  <si>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</si>
  <si>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</si>
  <si>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</si>
  <si>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</si>
  <si>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</si>
  <si>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</si>
  <si>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</si>
  <si>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</si>
  <si>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</si>
  <si>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</si>
  <si>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</si>
  <si>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</si>
  <si>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</si>
  <si>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</si>
  <si>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</si>
  <si>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</si>
  <si>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</si>
  <si>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</si>
  <si>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</si>
  <si>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</si>
  <si>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</si>
  <si>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</si>
  <si>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</si>
  <si>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</si>
  <si>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</si>
  <si>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</si>
  <si>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</si>
  <si>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</si>
  <si>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</si>
  <si>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</si>
  <si>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</si>
  <si>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</si>
  <si>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</si>
  <si>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</si>
  <si>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</si>
  <si>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</si>
  <si>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</si>
  <si>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</si>
  <si>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</si>
  <si>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</si>
  <si>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</si>
  <si>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</si>
  <si>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</si>
  <si>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</si>
  <si>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</si>
  <si>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</si>
  <si>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</si>
  <si>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</si>
  <si>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</si>
  <si>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</si>
  <si>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</si>
  <si>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</si>
  <si>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</si>
  <si>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</si>
  <si>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</si>
  <si>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</si>
  <si>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</si>
  <si>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</si>
  <si>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</si>
  <si>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</si>
  <si>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</si>
  <si>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</si>
  <si>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</si>
  <si>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</si>
  <si>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</si>
  <si>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</si>
  <si>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</si>
  <si>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</si>
  <si>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</si>
  <si>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</si>
  <si>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</si>
  <si>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</si>
  <si>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</si>
  <si>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</si>
  <si>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</si>
  <si>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</si>
  <si>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</si>
  <si>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</si>
  <si>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</si>
  <si>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</si>
  <si>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</si>
  <si>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</si>
  <si>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</si>
  <si>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</si>
  <si>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</si>
  <si>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</si>
  <si>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</si>
  <si>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</si>
  <si>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</si>
  <si>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</si>
  <si>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</si>
  <si>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</si>
  <si>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</si>
  <si>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</si>
  <si>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</si>
  <si>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</si>
  <si>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</si>
  <si>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</si>
  <si>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</si>
  <si>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</si>
  <si>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</si>
  <si>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</si>
  <si>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</si>
  <si>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</si>
  <si>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</si>
  <si>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</si>
  <si>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</si>
  <si>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</si>
  <si>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</si>
  <si>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</si>
  <si>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</si>
  <si>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</si>
  <si>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</si>
  <si>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</si>
  <si>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</si>
  <si>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</si>
  <si>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</si>
  <si>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</si>
  <si>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</si>
  <si>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</si>
  <si>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</si>
  <si>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</si>
  <si>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</si>
  <si>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</si>
  <si>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</si>
  <si>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</si>
  <si>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</si>
  <si>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</si>
  <si>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</si>
  <si>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</si>
  <si>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</si>
  <si>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</si>
  <si>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</si>
  <si>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</si>
  <si>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</si>
  <si>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</si>
  <si>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</si>
  <si>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</si>
  <si>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</si>
  <si>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</si>
  <si>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</si>
  <si>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</si>
  <si>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</si>
  <si>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</si>
  <si>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</si>
  <si>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</si>
  <si>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</si>
  <si>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</si>
  <si>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</si>
  <si>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</si>
  <si>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</si>
  <si>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</si>
  <si>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</si>
  <si>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</si>
  <si>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</si>
  <si>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</si>
  <si>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</si>
  <si>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</si>
  <si>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</si>
  <si>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</si>
  <si>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</si>
  <si>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</si>
  <si>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</si>
  <si>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</si>
  <si>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</si>
  <si>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</si>
  <si>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</si>
  <si>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</si>
  <si>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</si>
  <si>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</si>
  <si>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</si>
  <si>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</si>
  <si>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</si>
  <si>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</si>
  <si>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</si>
  <si>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</si>
  <si>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</si>
  <si>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</si>
  <si>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</si>
  <si>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</si>
  <si>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</si>
  <si>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</si>
  <si>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</si>
  <si>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</si>
  <si>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</si>
  <si>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</si>
  <si>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</si>
  <si>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</si>
  <si>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</si>
  <si>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</si>
  <si>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</si>
  <si>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</si>
  <si>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</si>
  <si>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</si>
  <si>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</si>
  <si>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</si>
  <si>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</si>
  <si>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</si>
  <si>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</si>
  <si>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</si>
  <si>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</si>
  <si>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</si>
  <si>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</si>
  <si>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</si>
  <si>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</si>
  <si>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</si>
  <si>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</si>
  <si>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</si>
  <si>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</si>
  <si>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</si>
  <si>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</si>
  <si>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</si>
  <si>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</si>
  <si>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</si>
  <si>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</si>
  <si>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</si>
  <si>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</si>
  <si>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</si>
  <si>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</si>
  <si>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</si>
  <si>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</si>
  <si>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</si>
  <si>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</si>
  <si>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</si>
  <si>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</si>
  <si>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</si>
  <si>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</si>
  <si>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</si>
  <si>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</si>
  <si>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</si>
  <si>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</si>
  <si>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</si>
  <si>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</si>
  <si>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</si>
  <si>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</si>
  <si>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</si>
  <si>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</si>
  <si>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</si>
  <si>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</si>
  <si>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</si>
  <si>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</si>
  <si>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</si>
  <si>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</si>
  <si>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</si>
  <si>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</si>
  <si>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</si>
  <si>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</si>
  <si>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</si>
  <si>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</si>
  <si>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</si>
  <si>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</si>
  <si>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</si>
  <si>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</si>
  <si>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</si>
  <si>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</si>
  <si>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</si>
  <si>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</si>
  <si>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</si>
  <si>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</si>
  <si>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</si>
  <si>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</si>
  <si>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</si>
  <si>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</si>
  <si>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</si>
  <si>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</si>
  <si>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</si>
  <si>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</si>
  <si>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</si>
  <si>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</si>
  <si>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</si>
  <si>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</si>
  <si>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</si>
  <si>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</si>
  <si>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</si>
  <si>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</si>
  <si>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</si>
  <si>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</si>
  <si>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</si>
  <si>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</si>
  <si>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</si>
  <si>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</si>
  <si>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</si>
  <si>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</si>
  <si>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</si>
  <si>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</si>
  <si>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</si>
  <si>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</si>
  <si>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</si>
  <si>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</si>
  <si>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</si>
  <si>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</si>
  <si>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</si>
  <si>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</si>
  <si>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</si>
  <si>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</si>
  <si>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</si>
  <si>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</si>
  <si>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</si>
  <si>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</si>
  <si>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</si>
  <si>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</si>
  <si>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</si>
  <si>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</si>
  <si>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</si>
  <si>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</si>
  <si>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</si>
  <si>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</si>
  <si>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</si>
  <si>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</si>
  <si>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</si>
  <si>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</si>
  <si>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</si>
  <si>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</si>
  <si>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</si>
  <si>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</si>
  <si>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</si>
  <si>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</si>
  <si>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</si>
  <si>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</si>
  <si>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</si>
  <si>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</si>
  <si>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</si>
  <si>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</si>
  <si>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</si>
  <si>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</si>
  <si>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</si>
  <si>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</si>
  <si>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</si>
  <si>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</si>
  <si>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</si>
  <si>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</si>
  <si>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</si>
  <si>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</si>
  <si>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</si>
  <si>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</si>
  <si>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</si>
  <si>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</si>
  <si>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</si>
  <si>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</si>
  <si>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</si>
  <si>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</si>
  <si>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</si>
  <si>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</si>
  <si>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</si>
  <si>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</si>
  <si>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</si>
  <si>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</si>
  <si>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</si>
  <si>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</si>
  <si>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</si>
  <si>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</si>
  <si>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</si>
  <si>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</si>
  <si>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</si>
  <si>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</si>
  <si>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</si>
  <si>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</si>
  <si>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</si>
  <si>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</si>
  <si>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</si>
  <si>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</si>
  <si>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</si>
  <si>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</si>
  <si>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</si>
  <si>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</si>
  <si>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</si>
  <si>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</si>
  <si>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</si>
  <si>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</si>
  <si>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</si>
  <si>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</si>
  <si>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</si>
  <si>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</si>
  <si>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</si>
  <si>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</si>
  <si>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</si>
  <si>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</si>
  <si>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</si>
  <si>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</si>
  <si>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</si>
  <si>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</si>
  <si>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</si>
  <si>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</si>
  <si>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</si>
  <si>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</si>
  <si>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</si>
  <si>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</si>
  <si>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</si>
  <si>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</si>
  <si>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</si>
  <si>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</si>
  <si>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</si>
  <si>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</si>
  <si>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</si>
  <si>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</si>
  <si>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</si>
  <si>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</si>
  <si>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</si>
  <si>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</si>
  <si>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</si>
  <si>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</si>
  <si>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</si>
  <si>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</si>
  <si>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</si>
  <si>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</si>
  <si>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</si>
  <si>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</si>
  <si>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</si>
  <si>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</si>
  <si>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</si>
  <si>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</si>
  <si>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</si>
  <si>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</si>
  <si>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</si>
  <si>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</si>
  <si>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</si>
  <si>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</si>
  <si>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</si>
  <si>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</si>
  <si>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</si>
  <si>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</si>
  <si>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</si>
  <si>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</si>
  <si>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</si>
  <si>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</si>
  <si>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</si>
  <si>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</si>
  <si>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</si>
  <si>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</si>
  <si>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</si>
  <si>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</si>
  <si>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</si>
  <si>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</si>
  <si>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</si>
  <si>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</si>
  <si>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</si>
  <si>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</si>
  <si>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</si>
  <si>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</si>
  <si>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</si>
  <si>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</si>
  <si>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</si>
  <si>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</si>
  <si>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</si>
  <si>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</si>
  <si>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</si>
  <si>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</si>
  <si>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</si>
  <si>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</si>
  <si>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</si>
  <si>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</si>
  <si>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</si>
  <si>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</si>
  <si>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</si>
  <si>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</si>
  <si>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</si>
  <si>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</si>
  <si>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</si>
  <si>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</si>
  <si>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</si>
  <si>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</si>
  <si>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</si>
  <si>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</si>
  <si>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</si>
  <si>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</si>
  <si>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</si>
  <si>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</si>
  <si>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</si>
  <si>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</si>
  <si>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</si>
  <si>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</si>
  <si>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</si>
  <si>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</si>
  <si>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</si>
  <si>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</si>
  <si>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</si>
  <si>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</si>
  <si>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</si>
  <si>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</si>
  <si>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</si>
  <si>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</si>
  <si>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</si>
  <si>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</si>
  <si>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</si>
  <si>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</si>
  <si>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</si>
  <si>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</si>
  <si>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</si>
  <si>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</si>
  <si>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</si>
  <si>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</si>
  <si>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</si>
  <si>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</si>
  <si>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</si>
  <si>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</si>
  <si>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</si>
  <si>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</si>
  <si>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</si>
  <si>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</si>
  <si>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</si>
  <si>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</si>
  <si>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</si>
  <si>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</si>
  <si>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</si>
  <si>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</si>
  <si>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</si>
  <si>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</si>
  <si>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</si>
  <si>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</si>
  <si>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</si>
  <si>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</si>
  <si>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</si>
  <si>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</si>
  <si>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</si>
  <si>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</si>
  <si>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</si>
  <si>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</si>
  <si>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</si>
  <si>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</si>
  <si>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</si>
  <si>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</si>
  <si>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</si>
  <si>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</si>
  <si>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</si>
  <si>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</si>
  <si>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</si>
  <si>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</si>
  <si>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</si>
  <si>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</si>
  <si>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</si>
  <si>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</si>
  <si>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</si>
  <si>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</si>
  <si>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</si>
  <si>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</si>
  <si>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</si>
  <si>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</si>
  <si>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</si>
  <si>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</si>
  <si>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</si>
  <si>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</si>
  <si>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</si>
  <si>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</si>
  <si>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</si>
  <si>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</si>
  <si>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</si>
  <si>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</si>
  <si>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</si>
  <si>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</si>
  <si>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</si>
  <si>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</si>
  <si>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</si>
  <si>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</si>
  <si>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</si>
  <si>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</si>
  <si>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</si>
  <si>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</si>
  <si>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</si>
  <si>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</si>
  <si>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</si>
  <si>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</si>
  <si>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</si>
  <si>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</si>
  <si>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</si>
  <si>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</si>
  <si>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</si>
  <si>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</si>
  <si>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</si>
  <si>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</si>
  <si>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</si>
  <si>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</si>
  <si>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</si>
  <si>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</si>
  <si>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</si>
  <si>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</si>
  <si>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</si>
  <si>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</si>
  <si>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</si>
  <si>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</si>
  <si>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</si>
  <si>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</si>
  <si>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</si>
  <si>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</si>
  <si>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</si>
  <si>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</si>
  <si>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</si>
  <si>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</si>
  <si>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</si>
  <si>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</si>
  <si>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</si>
  <si>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</si>
  <si>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</si>
  <si>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</si>
  <si>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</si>
  <si>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</si>
  <si>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</si>
  <si>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</si>
  <si>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</si>
  <si>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</si>
  <si>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</si>
  <si>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</si>
  <si>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</si>
  <si>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</si>
  <si>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</si>
  <si>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</si>
  <si>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</si>
  <si>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</si>
  <si>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</si>
  <si>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</si>
  <si>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</si>
  <si>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</si>
  <si>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</si>
  <si>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</si>
  <si>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</si>
  <si>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</si>
  <si>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</si>
  <si>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</si>
  <si>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</si>
  <si>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</si>
  <si>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</si>
  <si>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</si>
  <si>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</si>
  <si>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</si>
  <si>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</si>
  <si>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</si>
  <si>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</si>
  <si>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</si>
  <si>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</si>
  <si>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</si>
  <si>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</si>
  <si>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</si>
  <si>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</si>
  <si>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</si>
  <si>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</si>
  <si>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</si>
  <si>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</si>
  <si>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</si>
  <si>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</si>
  <si>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</si>
  <si>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</si>
  <si>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</si>
  <si>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</si>
  <si>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</si>
  <si>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</si>
  <si>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</si>
  <si>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</si>
  <si>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</si>
  <si>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</si>
  <si>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</si>
  <si>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</si>
  <si>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</si>
  <si>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</si>
  <si>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</si>
  <si>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</si>
  <si>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</si>
  <si>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</si>
  <si>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</si>
  <si>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</si>
  <si>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</si>
  <si>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</si>
  <si>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</si>
  <si>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</si>
  <si>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</si>
  <si>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</si>
  <si>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</si>
  <si>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</si>
  <si>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</si>
  <si>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</si>
  <si>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</si>
  <si>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</si>
  <si>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</si>
  <si>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</si>
  <si>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</si>
  <si>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</si>
  <si>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</si>
  <si>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</si>
  <si>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</si>
  <si>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</si>
  <si>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</si>
  <si>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</si>
  <si>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</si>
  <si>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</si>
  <si>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</si>
  <si>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</si>
  <si>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</si>
  <si>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</si>
  <si>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</si>
  <si>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</si>
  <si>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</si>
  <si>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</si>
  <si>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</si>
  <si>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</si>
  <si>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</si>
  <si>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</si>
  <si>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</si>
  <si>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</si>
  <si>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</si>
  <si>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</si>
  <si>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</si>
  <si>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</si>
  <si>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</si>
  <si>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</si>
  <si>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</si>
  <si>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</si>
  <si>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</si>
  <si>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</si>
  <si>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</si>
  <si>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</si>
  <si>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</si>
  <si>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</si>
  <si>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</si>
  <si>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</si>
  <si>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</si>
  <si>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</si>
  <si>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</si>
  <si>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</si>
  <si>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</si>
  <si>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</si>
  <si>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</si>
  <si>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</si>
  <si>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</si>
  <si>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</si>
  <si>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</si>
  <si>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</si>
  <si>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</si>
  <si>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</si>
  <si>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</si>
  <si>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</si>
  <si>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</si>
  <si>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</si>
  <si>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</si>
  <si>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</si>
  <si>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</si>
  <si>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</si>
  <si>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</si>
  <si>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</si>
  <si>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</si>
  <si>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</si>
  <si>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</si>
  <si>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</si>
  <si>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</si>
  <si>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</si>
  <si>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</si>
  <si>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</si>
  <si>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</si>
  <si>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</si>
  <si>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</si>
  <si>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</si>
  <si>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</si>
  <si>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</si>
  <si>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</si>
  <si>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</si>
  <si>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</si>
  <si>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</si>
  <si>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</si>
  <si>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</si>
  <si>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</si>
  <si>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</si>
  <si>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</si>
  <si>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</si>
  <si>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</si>
  <si>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</si>
  <si>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</si>
  <si>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</si>
  <si>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</si>
  <si>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</si>
  <si>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</si>
  <si>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</si>
  <si>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</si>
  <si>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</si>
  <si>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</si>
  <si>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</si>
  <si>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</si>
  <si>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</si>
  <si>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</si>
  <si>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</si>
  <si>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</si>
  <si>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</si>
  <si>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</si>
  <si>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</si>
  <si>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</si>
  <si>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</si>
  <si>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</si>
  <si>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</si>
  <si>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</si>
  <si>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</si>
  <si>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</si>
  <si>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</si>
  <si>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</si>
  <si>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</si>
  <si>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</si>
  <si>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</si>
  <si>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</si>
  <si>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</si>
  <si>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</si>
  <si>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</si>
  <si>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</si>
  <si>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</si>
  <si>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</si>
  <si>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</si>
  <si>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</si>
  <si>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</si>
  <si>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</si>
  <si>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</si>
  <si>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</si>
  <si>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</si>
  <si>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</si>
  <si>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</si>
  <si>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</si>
  <si>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</si>
  <si>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</si>
  <si>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</si>
  <si>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</si>
  <si>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</si>
  <si>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</si>
  <si>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</si>
  <si>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</si>
  <si>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</si>
  <si>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</si>
  <si>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</si>
  <si>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</si>
  <si>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</si>
  <si>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</si>
  <si>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</si>
  <si>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</si>
  <si>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</si>
  <si>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</si>
  <si>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</si>
  <si>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</si>
  <si>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</si>
  <si>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</si>
  <si>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</si>
  <si>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</si>
  <si>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</si>
  <si>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</si>
  <si>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</si>
  <si>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</si>
  <si>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</si>
  <si>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</si>
  <si>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</si>
  <si>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</si>
  <si>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</si>
  <si>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</si>
  <si>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</si>
  <si>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</si>
  <si>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</si>
  <si>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</si>
  <si>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</si>
  <si>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</si>
  <si>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</si>
  <si>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</si>
  <si>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</si>
  <si>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</si>
  <si>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</si>
  <si>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</si>
  <si>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</si>
  <si>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</si>
  <si>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</si>
  <si>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</si>
  <si>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</si>
  <si>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</si>
  <si>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</si>
  <si>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</si>
  <si>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</si>
  <si>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</si>
  <si>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</si>
  <si>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</si>
  <si>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</si>
  <si>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</si>
  <si>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</si>
  <si>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</si>
  <si>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</si>
  <si>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</si>
  <si>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</si>
  <si>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</si>
  <si>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</si>
  <si>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</si>
  <si>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</si>
  <si>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</si>
  <si>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</si>
  <si>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</si>
  <si>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</si>
  <si>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</si>
  <si>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</si>
  <si>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</si>
  <si>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</si>
  <si>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</si>
  <si>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</si>
  <si>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</si>
  <si>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</si>
  <si>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</si>
  <si>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</si>
  <si>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</si>
  <si>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</si>
  <si>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</si>
  <si>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</si>
  <si>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</si>
  <si>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</si>
  <si>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</si>
  <si>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</si>
  <si>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</si>
  <si>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</si>
  <si>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</si>
  <si>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</si>
  <si>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</si>
  <si>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</si>
  <si>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</si>
  <si>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</si>
  <si>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</si>
  <si>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</si>
  <si>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</si>
  <si>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</si>
  <si>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</si>
  <si>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</si>
  <si>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</si>
  <si>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</si>
  <si>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</si>
  <si>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</si>
  <si>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</si>
  <si>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</si>
  <si>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</si>
  <si>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</si>
  <si>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</si>
  <si>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</si>
  <si>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</si>
  <si>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</si>
  <si>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</si>
  <si>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</si>
  <si>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</si>
  <si>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</si>
  <si>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</si>
  <si>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</si>
  <si>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</si>
  <si>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</si>
  <si>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</si>
  <si>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</si>
  <si>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</si>
  <si>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</si>
  <si>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</si>
  <si>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</si>
  <si>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</si>
  <si>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</si>
  <si>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</si>
  <si>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</si>
  <si>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</si>
  <si>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</si>
  <si>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</si>
  <si>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</si>
  <si>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</si>
  <si>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</si>
  <si>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</si>
  <si>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</si>
  <si>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</si>
  <si>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</si>
  <si>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</si>
  <si>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</si>
  <si>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</si>
  <si>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</si>
  <si>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</si>
  <si>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</si>
  <si>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</si>
  <si>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</si>
  <si>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</si>
  <si>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</si>
  <si>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</si>
  <si>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</si>
  <si>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</si>
  <si>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</si>
  <si>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</si>
  <si>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</si>
  <si>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</si>
  <si>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</si>
  <si>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</si>
  <si>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</si>
  <si>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</si>
  <si>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</si>
  <si>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</si>
  <si>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</si>
  <si>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</si>
  <si>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</si>
  <si>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</si>
  <si>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</si>
  <si>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</si>
  <si>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</si>
  <si>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</si>
  <si>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</si>
  <si>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</si>
  <si>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</si>
  <si>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</si>
  <si>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</si>
  <si>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</si>
  <si>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</si>
  <si>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</si>
  <si>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</si>
  <si>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</si>
  <si>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</si>
  <si>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</si>
  <si>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</si>
  <si>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</si>
  <si>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</si>
  <si>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</si>
  <si>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</si>
  <si>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</si>
  <si>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</si>
  <si>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</si>
  <si>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</si>
  <si>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</si>
  <si>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</si>
  <si>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</si>
  <si>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</si>
  <si>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</si>
  <si>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</si>
  <si>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</si>
  <si>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</si>
  <si>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</si>
  <si>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</si>
  <si>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</si>
  <si>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</si>
  <si>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</si>
  <si>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</si>
  <si>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</si>
  <si>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</si>
  <si>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</si>
  <si>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</si>
  <si>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</si>
  <si>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</si>
  <si>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</si>
  <si>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</si>
  <si>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</si>
  <si>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</si>
  <si>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</si>
  <si>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</si>
  <si>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</si>
  <si>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</si>
  <si>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</si>
  <si>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</si>
  <si>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</si>
  <si>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</si>
  <si>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</si>
  <si>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</si>
  <si>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</si>
  <si>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</si>
  <si>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</si>
  <si>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</si>
  <si>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</si>
  <si>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</si>
  <si>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</si>
  <si>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</si>
  <si>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</si>
  <si>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</si>
  <si>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</si>
  <si>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</si>
  <si>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</si>
  <si>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</si>
  <si>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</si>
  <si>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</si>
  <si>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</si>
  <si>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</si>
  <si>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</si>
  <si>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</si>
  <si>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</si>
  <si>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</si>
  <si>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</si>
  <si>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</si>
  <si>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</si>
  <si>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</si>
  <si>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</si>
  <si>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</si>
  <si>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</si>
  <si>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</si>
  <si>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</si>
  <si>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</si>
  <si>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</si>
  <si>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</si>
  <si>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</si>
  <si>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</si>
  <si>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</si>
  <si>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</si>
  <si>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</si>
  <si>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</si>
  <si>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</si>
  <si>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</si>
  <si>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</si>
  <si>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</si>
  <si>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</si>
  <si>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</si>
  <si>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</si>
  <si>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</si>
  <si>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</si>
  <si>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</si>
  <si>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</si>
  <si>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</si>
  <si>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</si>
  <si>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</si>
  <si>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</si>
  <si>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</si>
  <si>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</si>
  <si>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</si>
  <si>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</si>
  <si>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</si>
  <si>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</si>
  <si>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</si>
  <si>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</si>
  <si>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</si>
  <si>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</si>
  <si>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</si>
  <si>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</si>
  <si>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</si>
  <si>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</si>
  <si>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</si>
  <si>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</si>
  <si>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</si>
  <si>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</si>
  <si>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</si>
  <si>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</si>
  <si>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</si>
  <si>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</si>
  <si>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</si>
  <si>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</si>
  <si>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</si>
  <si>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</si>
  <si>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</si>
  <si>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</si>
  <si>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</si>
  <si>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</si>
  <si>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</si>
  <si>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</si>
  <si>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</si>
  <si>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</si>
  <si>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</si>
  <si>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</si>
  <si>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</si>
  <si>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</si>
  <si>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</si>
  <si>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</si>
  <si>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</si>
  <si>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</si>
  <si>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</si>
  <si>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</si>
  <si>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</si>
  <si>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</si>
  <si>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</si>
  <si>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</si>
  <si>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</si>
  <si>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</si>
  <si>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</si>
  <si>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</si>
  <si>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</si>
  <si>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</si>
  <si>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</si>
  <si>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</si>
  <si>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</si>
  <si>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</si>
  <si>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</si>
  <si>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</si>
  <si>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</si>
  <si>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</si>
  <si>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</si>
  <si>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</si>
  <si>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</si>
  <si>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</si>
  <si>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</si>
  <si>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</si>
  <si>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</si>
  <si>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</si>
  <si>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</si>
  <si>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</si>
  <si>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</si>
  <si>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</si>
  <si>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</si>
  <si>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</si>
  <si>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</si>
  <si>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</si>
  <si>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</si>
  <si>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</si>
  <si>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</si>
  <si>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</si>
  <si>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</si>
  <si>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</si>
  <si>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</si>
  <si>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</si>
  <si>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</si>
  <si>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</si>
  <si>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</si>
  <si>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</si>
  <si>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</si>
  <si>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</si>
  <si>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</si>
  <si>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</si>
  <si>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</si>
  <si>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</si>
  <si>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</si>
  <si>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</si>
  <si>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</si>
  <si>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</si>
  <si>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</si>
  <si>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</si>
  <si>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</si>
  <si>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</si>
  <si>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</si>
  <si>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</si>
  <si>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</si>
  <si>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</si>
  <si>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</si>
  <si>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</si>
  <si>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</si>
  <si>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</si>
  <si>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</si>
  <si>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</si>
  <si>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</si>
  <si>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</si>
  <si>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</si>
  <si>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</si>
  <si>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</si>
  <si>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</si>
  <si>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</si>
  <si>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</si>
  <si>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</si>
  <si>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</si>
  <si>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</si>
  <si>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</si>
  <si>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</si>
  <si>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</si>
  <si>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</si>
  <si>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</si>
  <si>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</si>
  <si>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</si>
  <si>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</si>
  <si>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</si>
  <si>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</si>
  <si>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</si>
  <si>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</si>
  <si>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</si>
  <si>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</si>
  <si>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</si>
  <si>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</si>
  <si>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</si>
  <si>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</si>
  <si>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</si>
  <si>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</si>
  <si>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</si>
  <si>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</si>
  <si>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</si>
  <si>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</si>
  <si>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</si>
  <si>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</si>
  <si>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</si>
  <si>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</si>
  <si>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</si>
  <si>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</si>
  <si>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</si>
  <si>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</si>
  <si>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</si>
  <si>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</si>
  <si>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</si>
  <si>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</si>
  <si>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</si>
  <si>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</si>
  <si>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</si>
  <si>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</si>
  <si>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</si>
  <si>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</si>
  <si>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</si>
  <si>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</si>
  <si>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</si>
  <si>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</si>
  <si>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</si>
  <si>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</si>
  <si>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</si>
  <si>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</si>
  <si>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</si>
  <si>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</si>
  <si>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</si>
  <si>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</si>
  <si>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</si>
  <si>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</si>
  <si>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</si>
  <si>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</si>
  <si>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</si>
  <si>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</si>
  <si>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</si>
  <si>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</si>
  <si>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</si>
  <si>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</si>
  <si>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</si>
  <si>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</si>
  <si>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</si>
  <si>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</si>
  <si>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</si>
  <si>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</si>
  <si>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</si>
  <si>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</si>
  <si>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</si>
  <si>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</si>
  <si>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</si>
  <si>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</si>
  <si>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</si>
  <si>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</si>
  <si>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</si>
  <si>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</si>
  <si>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</si>
  <si>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</si>
  <si>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</si>
  <si>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</si>
  <si>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</si>
  <si>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</si>
  <si>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</si>
  <si>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</si>
  <si>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</si>
  <si>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</si>
  <si>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</si>
  <si>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</si>
  <si>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</si>
  <si>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</si>
  <si>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</si>
  <si>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</si>
  <si>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</si>
  <si>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</si>
  <si>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</si>
  <si>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</si>
  <si>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</si>
  <si>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</si>
  <si>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</si>
  <si>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</si>
  <si>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</si>
  <si>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</si>
  <si>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</si>
  <si>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</si>
  <si>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</si>
  <si>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</si>
  <si>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</si>
  <si>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</si>
  <si>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</si>
  <si>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</si>
  <si>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</si>
  <si>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</si>
  <si>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</si>
  <si>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</si>
  <si>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</si>
  <si>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</si>
  <si>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</si>
  <si>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</si>
  <si>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</si>
  <si>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</si>
  <si>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</si>
  <si>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</si>
  <si>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</si>
  <si>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</si>
  <si>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</si>
  <si>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</si>
  <si>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</si>
  <si>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</si>
  <si>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</si>
  <si>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</si>
  <si>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</si>
  <si>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</si>
  <si>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</si>
  <si>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</si>
  <si>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</si>
  <si>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</si>
  <si>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</si>
  <si>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</si>
  <si>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</si>
  <si>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</si>
  <si>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</si>
  <si>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</si>
  <si>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</si>
  <si>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</si>
  <si>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</si>
  <si>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</si>
  <si>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</si>
  <si>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</si>
  <si>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</si>
  <si>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</si>
  <si>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</si>
  <si>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</si>
  <si>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</si>
  <si>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</si>
  <si>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</si>
  <si>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</si>
  <si>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</si>
  <si>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</si>
  <si>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</si>
  <si>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</si>
  <si>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</si>
  <si>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</si>
  <si>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</si>
  <si>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</si>
  <si>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</si>
  <si>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</si>
  <si>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</si>
  <si>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</si>
  <si>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</si>
  <si>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</si>
  <si>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</si>
  <si>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</si>
  <si>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</si>
  <si>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</si>
  <si>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</si>
  <si>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</si>
  <si>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</si>
  <si>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</si>
  <si>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</si>
  <si>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</si>
  <si>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</si>
  <si>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</si>
  <si>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</si>
  <si>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</si>
  <si>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</si>
  <si>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</si>
  <si>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</si>
  <si>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</si>
  <si>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</si>
  <si>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</si>
  <si>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</si>
  <si>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</si>
  <si>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</si>
  <si>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</si>
  <si>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</si>
  <si>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</si>
  <si>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</si>
  <si>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</si>
  <si>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</si>
  <si>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</si>
  <si>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</si>
  <si>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</si>
  <si>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</si>
  <si>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</si>
  <si>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</si>
  <si>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</si>
  <si>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</si>
  <si>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</si>
  <si>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</si>
  <si>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</si>
  <si>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</si>
  <si>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</si>
  <si>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</si>
  <si>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</si>
  <si>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</si>
  <si>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</si>
  <si>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</si>
  <si>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</si>
  <si>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</si>
  <si>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</si>
  <si>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</si>
  <si>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</si>
  <si>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</si>
  <si>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</si>
  <si>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</si>
  <si>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</si>
  <si>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</si>
  <si>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</si>
  <si>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</si>
  <si>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</si>
  <si>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</si>
  <si>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</si>
  <si>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</si>
  <si>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</si>
  <si>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</si>
  <si>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</si>
  <si>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</si>
  <si>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</si>
  <si>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</si>
  <si>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</si>
  <si>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</si>
  <si>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</si>
  <si>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</si>
  <si>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</si>
  <si>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</si>
  <si>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</si>
  <si>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</si>
  <si>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</si>
  <si>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</si>
  <si>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</si>
  <si>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</si>
  <si>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</si>
  <si>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</si>
  <si>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</si>
  <si>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</si>
  <si>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</si>
  <si>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</si>
  <si>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</si>
  <si>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</si>
  <si>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</si>
  <si>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</si>
  <si>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</si>
  <si>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</si>
  <si>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</si>
  <si>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</si>
  <si>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</si>
  <si>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</si>
  <si>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</si>
  <si>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</si>
  <si>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</si>
  <si>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</si>
  <si>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</si>
  <si>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</si>
  <si>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</si>
  <si>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</si>
  <si>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</si>
  <si>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</si>
  <si>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</si>
  <si>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</si>
  <si>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</si>
  <si>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</si>
  <si>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</si>
  <si>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</si>
  <si>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</si>
  <si>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</si>
  <si>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</si>
  <si>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</si>
  <si>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</si>
  <si>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</si>
  <si>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</si>
  <si>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</si>
  <si>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</si>
  <si>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</si>
  <si>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</si>
  <si>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</si>
  <si>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</si>
  <si>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</si>
  <si>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</si>
  <si>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</si>
  <si>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</si>
  <si>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</si>
  <si>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</si>
  <si>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</si>
  <si>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</si>
  <si>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</si>
  <si>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</si>
  <si>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</si>
  <si>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</si>
  <si>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</si>
  <si>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</si>
  <si>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</si>
  <si>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</si>
  <si>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</si>
  <si>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</si>
  <si>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</si>
  <si>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</si>
  <si>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</si>
  <si>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</si>
  <si>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</si>
  <si>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</si>
  <si>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</si>
  <si>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</si>
  <si>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</si>
  <si>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</si>
  <si>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</si>
  <si>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</si>
  <si>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</si>
  <si>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</si>
  <si>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</si>
  <si>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</si>
  <si>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</si>
  <si>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</si>
  <si>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</si>
  <si>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</si>
  <si>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</si>
  <si>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</si>
  <si>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</si>
  <si>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</si>
  <si>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</si>
  <si>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</si>
  <si>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</si>
  <si>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</si>
  <si>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</si>
  <si>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</si>
  <si>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</si>
  <si>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</si>
  <si>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</si>
  <si>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</si>
  <si>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</si>
  <si>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</si>
  <si>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</si>
  <si>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</si>
  <si>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</si>
  <si>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</si>
  <si>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</si>
  <si>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</si>
  <si>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</si>
  <si>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</si>
  <si>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</si>
  <si>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</si>
  <si>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</si>
  <si>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</si>
  <si>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</si>
  <si>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</si>
  <si>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</si>
  <si>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</si>
  <si>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</si>
  <si>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</si>
  <si>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</si>
  <si>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</si>
  <si>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</si>
  <si>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</si>
  <si>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</si>
  <si>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</si>
  <si>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</si>
  <si>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</si>
  <si>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</si>
  <si>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</si>
  <si>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</si>
  <si>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</si>
  <si>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</si>
  <si>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</si>
  <si>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</si>
  <si>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</si>
  <si>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</si>
  <si>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</si>
  <si>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</si>
  <si>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</si>
  <si>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</si>
  <si>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</si>
  <si>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</si>
  <si>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</si>
  <si>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</si>
  <si>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</si>
  <si>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</si>
  <si>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</si>
  <si>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</si>
  <si>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</si>
  <si>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</si>
  <si>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</si>
  <si>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</si>
  <si>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</si>
  <si>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</si>
  <si>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</si>
  <si>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</si>
  <si>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</si>
  <si>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</si>
  <si>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</si>
  <si>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</si>
  <si>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</si>
  <si>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</si>
  <si>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</si>
  <si>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</si>
  <si>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</si>
  <si>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</si>
  <si>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</si>
  <si>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</si>
  <si>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</si>
  <si>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</si>
  <si>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</si>
  <si>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</si>
  <si>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</si>
  <si>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</si>
  <si>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</si>
  <si>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</si>
  <si>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</si>
  <si>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</si>
  <si>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</si>
  <si>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</si>
  <si>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</si>
  <si>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</si>
  <si>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</si>
  <si>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</si>
  <si>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</si>
  <si>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</si>
  <si>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</si>
  <si>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</si>
  <si>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</si>
  <si>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</si>
  <si>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</si>
  <si>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</si>
  <si>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</si>
  <si>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</si>
  <si>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</si>
  <si>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</si>
  <si>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</si>
  <si>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</si>
  <si>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</si>
  <si>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</si>
  <si>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</si>
  <si>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</si>
  <si>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</si>
  <si>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</si>
  <si>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</si>
  <si>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</si>
  <si>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</si>
  <si>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</si>
  <si>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</si>
  <si>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</si>
  <si>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</si>
  <si>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</si>
  <si>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</si>
  <si>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</si>
  <si>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</si>
  <si>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</si>
  <si>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</si>
  <si>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</si>
  <si>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</si>
  <si>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</si>
  <si>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</si>
  <si>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</si>
  <si>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</si>
  <si>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</si>
  <si>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</si>
  <si>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</si>
  <si>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</si>
  <si>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</si>
  <si>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</si>
  <si>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</si>
  <si>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</si>
  <si>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</si>
  <si>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</si>
  <si>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</si>
  <si>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</si>
  <si>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</si>
  <si>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</si>
  <si>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</si>
  <si>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</si>
  <si>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</si>
  <si>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</si>
  <si>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</si>
  <si>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</si>
  <si>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</si>
  <si>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</si>
  <si>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</si>
  <si>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</si>
  <si>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</si>
  <si>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</si>
  <si>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</si>
  <si>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</si>
  <si>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</si>
  <si>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</si>
  <si>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</si>
  <si>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</si>
  <si>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</si>
  <si>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</si>
  <si>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</si>
  <si>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</si>
  <si>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</si>
  <si>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</si>
  <si>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</si>
  <si>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</si>
  <si>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</si>
  <si>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</si>
  <si>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</si>
  <si>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</si>
  <si>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</si>
  <si>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</si>
  <si>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</si>
  <si>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</si>
  <si>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</si>
  <si>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</si>
  <si>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</si>
  <si>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</si>
  <si>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</si>
  <si>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</si>
  <si>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</si>
  <si>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</si>
  <si>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</si>
  <si>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</si>
  <si>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</si>
  <si>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</si>
  <si>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</si>
  <si>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</si>
  <si>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</si>
  <si>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</si>
  <si>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</si>
  <si>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</si>
  <si>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</si>
  <si>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</si>
  <si>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</si>
  <si>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</si>
  <si>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</si>
  <si>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</si>
  <si>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</si>
  <si>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</si>
  <si>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</si>
  <si>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</si>
  <si>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</si>
  <si>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</si>
  <si>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</si>
  <si>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</si>
  <si>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</si>
  <si>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</si>
  <si>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</si>
  <si>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</si>
  <si>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</si>
  <si>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</si>
  <si>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</si>
  <si>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</si>
  <si>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</si>
  <si>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</si>
  <si>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</si>
  <si>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</si>
  <si>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</si>
  <si>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</si>
  <si>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</si>
  <si>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</si>
  <si>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</si>
  <si>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</si>
  <si>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</si>
  <si>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</si>
  <si>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</si>
  <si>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</si>
  <si>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</si>
  <si>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</si>
  <si>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</si>
  <si>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</si>
  <si>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</si>
  <si>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</si>
  <si>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</si>
  <si>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</si>
  <si>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</si>
  <si>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</si>
  <si>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</si>
  <si>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</si>
  <si>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</si>
  <si>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</si>
  <si>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</si>
  <si>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</si>
  <si>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</si>
  <si>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</si>
  <si>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</si>
  <si>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</si>
  <si>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</si>
  <si>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</si>
  <si>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</si>
  <si>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</si>
  <si>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</si>
  <si>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</si>
  <si>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</si>
  <si>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</si>
  <si>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</si>
  <si>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</si>
  <si>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</si>
  <si>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</si>
  <si>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</si>
  <si>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</si>
  <si>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</si>
  <si>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</si>
  <si>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</si>
  <si>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</si>
  <si>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</si>
  <si>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</si>
  <si>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</si>
  <si>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</si>
  <si>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</si>
  <si>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</si>
  <si>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</si>
  <si>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</si>
  <si>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</si>
  <si>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</si>
  <si>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</si>
  <si>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</si>
  <si>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</si>
  <si>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</si>
  <si>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</si>
  <si>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</si>
  <si>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</si>
  <si>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</si>
  <si>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</si>
  <si>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</si>
  <si>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</si>
  <si>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</si>
  <si>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</si>
  <si>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</si>
  <si>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</si>
  <si>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</si>
  <si>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</si>
  <si>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</si>
  <si>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</si>
  <si>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</si>
  <si>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</si>
  <si>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</si>
  <si>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</si>
  <si>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</si>
  <si>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</si>
  <si>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</si>
  <si>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</si>
  <si>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</si>
  <si>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</si>
  <si>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</si>
  <si>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</si>
  <si>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</si>
  <si>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</si>
  <si>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</si>
  <si>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</si>
  <si>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</si>
  <si>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</si>
  <si>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</si>
  <si>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</si>
  <si>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</si>
  <si>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</si>
  <si>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</si>
  <si>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</si>
  <si>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</si>
  <si>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</si>
  <si>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</si>
  <si>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</si>
  <si>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</si>
  <si>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</si>
  <si>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</si>
  <si>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</si>
  <si>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</si>
  <si>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</si>
  <si>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</si>
  <si>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</si>
  <si>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</si>
  <si>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</si>
  <si>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</si>
  <si>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</si>
  <si>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</si>
  <si>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</si>
  <si>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</si>
  <si>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</si>
  <si>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</si>
  <si>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</si>
  <si>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</si>
  <si>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</si>
  <si>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</si>
  <si>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</si>
  <si>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</si>
  <si>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</si>
  <si>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</si>
  <si>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</si>
  <si>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</si>
  <si>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</si>
  <si>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</si>
  <si>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</si>
  <si>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</si>
  <si>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</si>
  <si>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</si>
  <si>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</si>
  <si>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</si>
  <si>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</si>
  <si>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</si>
  <si>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</si>
  <si>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</si>
  <si>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</si>
  <si>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</si>
  <si>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</si>
  <si>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</si>
  <si>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</si>
  <si>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</si>
  <si>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</si>
  <si>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</si>
  <si>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</si>
  <si>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</si>
  <si>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</si>
  <si>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</si>
  <si>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</si>
  <si>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</si>
  <si>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</si>
  <si>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</si>
  <si>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</si>
  <si>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</si>
  <si>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</si>
  <si>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</si>
  <si>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</si>
  <si>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</si>
  <si>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</si>
  <si>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</si>
  <si>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</si>
  <si>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</si>
  <si>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</si>
  <si>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</si>
  <si>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</si>
  <si>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</si>
  <si>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</si>
  <si>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</si>
  <si>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</si>
  <si>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</si>
  <si>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</si>
  <si>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</si>
  <si>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</si>
  <si>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</si>
  <si>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</si>
  <si>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</si>
  <si>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</si>
  <si>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</si>
  <si>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</si>
  <si>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</si>
  <si>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</si>
  <si>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</si>
  <si>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</si>
  <si>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</si>
  <si>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</si>
  <si>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</si>
  <si>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</si>
  <si>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</si>
  <si>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</si>
  <si>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</si>
  <si>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</si>
  <si>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</si>
  <si>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</si>
  <si>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</si>
  <si>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</si>
  <si>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</si>
  <si>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</si>
  <si>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</si>
  <si>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</si>
  <si>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</si>
  <si>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</si>
  <si>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</si>
  <si>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</si>
  <si>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</si>
  <si>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</si>
  <si>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</si>
  <si>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</si>
  <si>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</si>
  <si>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</si>
  <si>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</si>
  <si>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</si>
  <si>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</si>
  <si>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</si>
  <si>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</si>
  <si>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</si>
  <si>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</si>
  <si>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</si>
  <si>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</si>
  <si>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</si>
  <si>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</si>
  <si>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</si>
  <si>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</si>
  <si>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</si>
  <si>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</si>
  <si>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</si>
  <si>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</si>
  <si>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</si>
  <si>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</si>
  <si>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</si>
  <si>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</si>
  <si>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</si>
  <si>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</si>
  <si>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</si>
  <si>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</si>
  <si>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</si>
  <si>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</si>
  <si>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</si>
  <si>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</si>
  <si>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</si>
  <si>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</si>
  <si>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</si>
  <si>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</si>
  <si>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</si>
  <si>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</si>
  <si>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</si>
  <si>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</si>
  <si>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</si>
  <si>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</si>
  <si>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</si>
  <si>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</si>
  <si>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</si>
  <si>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</si>
  <si>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</si>
  <si>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</si>
  <si>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</si>
  <si>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</si>
  <si>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</si>
  <si>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</si>
  <si>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</si>
  <si>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</si>
  <si>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</si>
  <si>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</si>
  <si>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</si>
  <si>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</si>
  <si>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</si>
  <si>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</si>
  <si>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</si>
  <si>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</si>
  <si>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</si>
  <si>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</si>
  <si>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</si>
  <si>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</si>
  <si>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</si>
  <si>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</si>
  <si>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</si>
  <si>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</si>
  <si>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</si>
  <si>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</si>
  <si>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</si>
  <si>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</si>
  <si>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</si>
  <si>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</si>
  <si>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</si>
  <si>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</si>
  <si>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</si>
  <si>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</si>
  <si>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</si>
  <si>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</si>
  <si>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</si>
  <si>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</si>
  <si>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</si>
  <si>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</si>
  <si>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</si>
  <si>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</si>
  <si>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</si>
  <si>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</si>
  <si>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</si>
  <si>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</si>
  <si>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</si>
  <si>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</si>
  <si>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</si>
  <si>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</si>
  <si>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</si>
  <si>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</si>
  <si>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</si>
  <si>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</si>
  <si>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</si>
  <si>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</si>
  <si>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</si>
  <si>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</si>
  <si>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</si>
  <si>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</si>
  <si>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</si>
  <si>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</si>
  <si>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</si>
  <si>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</si>
  <si>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</si>
  <si>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</si>
  <si>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</si>
  <si>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</si>
  <si>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</si>
  <si>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</si>
  <si>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</si>
  <si>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</si>
  <si>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</si>
  <si>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</si>
  <si>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</si>
  <si>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</si>
  <si>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</si>
  <si>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</si>
  <si>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</si>
  <si>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</si>
  <si>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</si>
  <si>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</si>
  <si>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</si>
  <si>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</si>
  <si>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</si>
  <si>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</si>
  <si>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</si>
  <si>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</si>
  <si>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</si>
  <si>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</si>
  <si>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</si>
  <si>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</si>
  <si>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</si>
  <si>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</si>
  <si>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</si>
  <si>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</si>
  <si>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</si>
  <si>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</si>
  <si>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</si>
  <si>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</si>
  <si>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</si>
  <si>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</si>
  <si>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</si>
  <si>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</si>
  <si>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</si>
  <si>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</si>
  <si>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</si>
  <si>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</si>
  <si>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</si>
  <si>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</si>
  <si>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</si>
  <si>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</si>
  <si>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</si>
  <si>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</si>
  <si>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</si>
  <si>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</si>
  <si>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</si>
  <si>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</si>
  <si>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</si>
  <si>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</si>
  <si>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</si>
  <si>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</si>
  <si>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</si>
  <si>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</si>
  <si>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</si>
  <si>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</si>
  <si>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</si>
  <si>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</si>
  <si>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</si>
  <si>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</si>
  <si>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</si>
  <si>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</si>
  <si>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</si>
  <si>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</si>
  <si>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</si>
  <si>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</si>
  <si>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</si>
  <si>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</si>
  <si>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</si>
  <si>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</si>
  <si>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</si>
  <si>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</si>
  <si>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</si>
  <si>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</si>
  <si>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</si>
  <si>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</si>
  <si>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</si>
  <si>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</si>
  <si>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</si>
  <si>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</si>
  <si>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</si>
  <si>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</si>
  <si>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</si>
  <si>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</si>
  <si>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</si>
  <si>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</si>
  <si>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</si>
  <si>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</si>
  <si>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</si>
  <si>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</si>
  <si>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</si>
  <si>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</si>
  <si>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</si>
  <si>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</si>
  <si>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</si>
  <si>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</si>
  <si>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</si>
  <si>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</si>
  <si>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</si>
  <si>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</si>
  <si>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</si>
  <si>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</si>
  <si>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Restored by PG</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</si>
  <si>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</si>
  <si>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</si>
  <si>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</si>
  <si>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</si>
  <si>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</si>
  <si>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</si>
  <si>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</si>
  <si>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</si>
  <si>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</si>
  <si>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</si>
  <si>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</si>
  <si>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</si>
  <si>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</si>
  <si>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</si>
  <si>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</si>
  <si>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</si>
  <si>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team suspected at site, repeater site and coverage issue</t>
  </si>
  <si>
    <t>PCM-20251123-00000415</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</si>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</sst>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321.36227488426084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5.1452546322252601E-3</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45984.310700810187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45984.310700810187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45984.310700810187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45984.310700810187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45984.310700810187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45984.310700810187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45984.310700810187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45984.310700810187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45984.310700810187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45984.310700810187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45984.310700810187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45984.310700810187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45984.310700810187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45984.310700810187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45984.310700810187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45984.310700810187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45984.310700810187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45984.310700810187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45984.310700810187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45984.310700810187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45984.310700810187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45984.310700810187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45984.310700810187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45984.310700810187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45984.310700810187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45984.310700810187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45984.310700810187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45984.310700810187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45984.310700810187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45984.310700810187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45984.310700810187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45984.310700810187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159.31086284722551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61" t="s">
        <v>11598</v>
      </c>
      <c r="E4" s="102" t="s">
        <v>39021</v>
      </c>
      <c r="F4" s="103">
        <v>45984.251516203702</v>
      </c>
      <c r="G4" s="104">
        <f ca="1">IFERROR(NOW()-F4,"-")</f>
        <v>5.9184606485359836E-2</v>
      </c>
      <c r="H4" s="103">
        <v>45984.245509259257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45984.310700810187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45984.310700810187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45984.310700810187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45984.310700810187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45984.310700810187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45984.310700810187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45984.310700810187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45984.310700810187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45984.310700810187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45984.310700810187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45984.310700810187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45984.310700810187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45984.310700810187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45984.310700810187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45984.310700810187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45984.310700810187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45984.310700810187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45984.310700810187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45984.310700810187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45984.310700810187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45984.310700810187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45984.310700810187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45984.310700810187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45984.310700810187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45984.310700810187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45984.310700810187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45984.310700810187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45984.310700810187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45984.310700810187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45984.310700810187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45984.310700810187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45984.310700810187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45984.310700810187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45984.310700810187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45984.310700810187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45984.310700810187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45984.310700810187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45984.310700810187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45984.310700810187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45984.310700810187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45984.310700810187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45984.310700810187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45984.310700810187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45984.310700810187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45984.310700810187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45984.310700810187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45984.310700810187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45984.310700810187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45984.310700810187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45984.310700810187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45984.310700810187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45984.310700810187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45984.310700810187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45984.310700810187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45984.310700810187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45984.310700810187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45984.310700810187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45984.310700810187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45984.310700810187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45984.310700810187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45984.310700810187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45984.310700810187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45984.310700810187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45984.310700810187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45984.310700810187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45984.310700810187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45984.310700810187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45984.310700810187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45984.310700810187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45984.310700810187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45984.310700810187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45984.310700810187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45984.310700810187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45984.310700810187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45984.310700810187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45984.310700810187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45984.310700810187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45984.310700810187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45984.310700810187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45984.310700810187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45984.310700810187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45984.310700810187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45984.310700810187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45984.310700810187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45984.310700810187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45984.310700810187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45984.310700810187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45984.310700810187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45984.310700810187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45984.310700810187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45984.310700810187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45984.310700810187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45984.310700810187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45984.310700810187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45984.310700810187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45984.310700810187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45984.310700810187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45984.310700810187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45984.310700810187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45984.310700810187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45984.310700810187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45984.310700810187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45984.310700810187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45984.310700810187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45984.310700810187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45984.310700810187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45984.310700810187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45984.310700810187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45984.310700810187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45984.310700810187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45984.310700810187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45984.310700810187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45984.310700810187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45984.310700810187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45984.310700810187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45984.310700810187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45984.310700810187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45984.310700810187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45984.310700810187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45984.310700810187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45984.310700810187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45984.310700810187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45984.310700810187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45984.310700810187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45984.310700810187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45984.310700810187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45984.310700810187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45984.310700810187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45984.310700810187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45984.310700810187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45984.310700810187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45984.310700810187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45984.310700810187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45984.310700810187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45984.310700810187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45984.310700810187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45984.310700810187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45984.310700810187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45984.310700810187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45984.310700810187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45984.310700810187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45984.310700810187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45984.310700810187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45984.310700810187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45984.310700810187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45984.310700810187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45984.310700810187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45984.310700810187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45984.310700810187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45984.310700810187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45984.310700810187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45984.310700810187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45984.310700810187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45984.310700810187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45984.310700810187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45984.310700810187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45984.310700810187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45984.310700810187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45984.310700810187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45984.310700810187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45984.310700810187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45984.310700810187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45984.310700810187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45984.310700810187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45984.310700810187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45984.310700810187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45984.310700810187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45984.310700810187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45984.310700810187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45984.310700810187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45984.310700810187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45984.310700810187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45984.310700810187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45984.310700810187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45984.310700810187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45984.310700810187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45984.310700810187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45984.310700810187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45984.310700810187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45984.310700810187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45984.310700810187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45984.310700810187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45984.310700810187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45984.310700810187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45984.310700810187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45984.310700810187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45984.310700810187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45984.310700810187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45984.310700810187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45984.310700810187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45984.310700810187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45984.310700810187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45984.310700810187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45984.310700810187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45984.310700810187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45984.310700810187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45984.310700810187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45984.310700810187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45984.310700810187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45984.310700810187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45984.310700810187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45984.310700810187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45984.310700810187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45984.310700810187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45984.310700810187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45984.310700810187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45984.310700810187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45984.310700810187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45984.310700810187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45984.310700810187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45984.310700810187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45984.310700810187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45984.310700810187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45984.310700810187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45984.310700810187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45984.310700810187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45984.310700810187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45984.310700810187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45984.310700810187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45984.310700810187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45984.310700810187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45984.310700810187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45984.310700810187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45984.310700810187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45984.310700810187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45984.310700810187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45984.310700810187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45984.310700810187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45984.310700810187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45984.310700810187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45984.310700810187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45984.310700810187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45984.310700810187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45984.310700810187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45984.310700810187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45984.310700810187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45984.310700810187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45984.310700810187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45984.310700810187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45984.310700810187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45984.310700810187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45984.310700810187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45984.310700810187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45984.310700810187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45984.310700810187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45984.310700810187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45984.310700810187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45984.310700810187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45984.310700810187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45984.310700810187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45984.310700810187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45984.310700810187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45984.310700810187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45984.310700810187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45984.310700810187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45984.310700810187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45984.310700810187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45984.310700810187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45984.310700810187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45984.310700810187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45984.310700810187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45984.310700810187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45984.310700810187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45984.310700810187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45984.310700810187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45984.310700810187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45984.310700810187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45984.310700810187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45984.310700810187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45984.310700810187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45984.310700810187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45984.310700810187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45984.310700810187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45984.310700810187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45984.310700810187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45984.310700810187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45984.310700810187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45984.310700810187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45984.310700810187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45984.310700810187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45984.310700810187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45984.310700810187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45984.310700810187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45984.310700810187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45984.310700810187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45984.310700810187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45984.310700810187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45984.310700810187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45984.310700810187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45984.310700810187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45984.310700810187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45984.310700810187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45984.310700810187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45984.310700810187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45984.310700810187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45984.310700810187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45984.310700810187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45984.310700810187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45984.310700810187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45984.310700810187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45984.310700810187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45984.310700810187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45984.310700810187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45984.310700810187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45984.310700810187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45984.310700810187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45984.310700810187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45984.310700810187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45984.310700810187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45984.310700810187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45984.310700810187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45984.310700810187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45984.310700810187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45984.310700810187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45984.310700810187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45984.310700810187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45984.310700810187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45984.310700810187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45984.310700810187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45984.310700810187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45984.310700810187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45984.310700810187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45984.310700810187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45984.310700810187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45984.310700810187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45984.310700810187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45984.310700810187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45984.310700810187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45984.310700810187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45984.310700810187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45984.310700810187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45984.310700810187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45984.310700810187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45984.310700810187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45984.310700810187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45984.310700810187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45984.310700810187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45984.310700810187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45984.310700810187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45984.310700810187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45984.310700810187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45984.310700810187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45984.310700810187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45984.310700810187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45984.310700810187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45984.310700810187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45984.310700810187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45984.310700810187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45984.310700810187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45984.310700810187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45984.310700810187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45984.310700810187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45984.310700810187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45984.310700810187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45984.310700810187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45984.310700810187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45984.310700810187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45984.310700810187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45984.310700810187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45984.310700810187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45984.310700810187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45984.310700810187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45984.310700810187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45984.310700810187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45984.310700810187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45984.310700810187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45984.310700810187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45984.310700810187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45984.310700810187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45984.310700810187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45984.310700810187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45984.310700810187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45984.310700810187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45984.310700810187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45984.310700810187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45984.310700810187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45984.310700810187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45984.310700810187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45984.310700810187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45984.310700810187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45984.310700810187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45984.310700810187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45984.310700810187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45984.310700810187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45984.310700810187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45984.310700810187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45984.310700810187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45984.310700810187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45984.310700810187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45984.310700810187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45984.310700810187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45984.310700810187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45984.310700810187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45984.310700810187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45984.310700810187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45984.310700810187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45984.310700810187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45984.310700810187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45984.310700810187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45984.310700810187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45984.310700810187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45984.310700810187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45984.310700810187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45984.310700810187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45984.310700810187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45984.310700810187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45984.310700810187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45984.310700810187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45984.310700810187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45984.310700810187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45984.310700810187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45984.310700810187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45984.310700810187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45984.310700810187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45984.310700810187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45984.310700810187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45984.310700810187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45984.310700810187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45984.310700810187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45984.310700810187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45984.310700810187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45984.310700810187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45984.310700810187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45984.310700810187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45984.310700810187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45984.310700810187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45984.310700810187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45984.310700810187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45984.310700810187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45984.310700810187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45984.310700810187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45984.310700810187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45984.310700810187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45984.310700810187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45984.310700810187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45984.310700810187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45984.310700810187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45984.310700810187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45984.310700810187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45984.310700810187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45984.310700810187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45984.310700810187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45984.310700810187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45984.310700810187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45984.310700810187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45984.310700810187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45984.310700810187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45984.310700810187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45984.310700810187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45984.310700810187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45984.310700810187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45984.310700810187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45984.310700810187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45984.310700810187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45984.310700810187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45984.310700810187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45984.310700810187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45984.310700810187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45984.310700810187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45984.310700810187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45984.310700810187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45984.310700810187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45984.310700810187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45984.310700810187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45984.310700810187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45984.310700810187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45984.310700810187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45984.310700810187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45984.310700810187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45984.310700810187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45984.310700810187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45984.310700810187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45984.310700810187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45984.310700810187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45984.310700810187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45984.310700810187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45984.310700810187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45984.310700810187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45984.310700810187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45984.310700810187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45984.310700810187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45984.310700810187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45984.310700810187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45984.310700810187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45984.310700810187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45984.310700810187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45984.310700810187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45984.310700810187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45984.310700810187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45984.310700810187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45984.310700810187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45984.310700810187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45984.310700810187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45984.310700810187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45984.310700810187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45984.310700810187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45984.310700810187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45984.310700810187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45984.310700810187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45984.310700810187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45984.310700810187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45984.310700810187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45984.310700810187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45984.310700810187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45984.310700810187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45984.310700810187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45984.310700810187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45984.310700810187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45984.310700810187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45984.310700810187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45984.310700810187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45984.310700810187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45984.310700810187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45984.310700810187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45984.310700810187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45984.310700810187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45984.310700810187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45984.310700810187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45984.310700810187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45984.310700810187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45984.310700810187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45984.310700810187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45984.310700810187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45984.310700810187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45984.310700810187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45984.310700810187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45984.310700810187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45984.310700810187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45984.310700810187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45984.310700810187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45984.310700810187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45984.310700810187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45984.310700810187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45984.310700810187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45984.310700810187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45984.310700810187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45984.310700810187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45984.310700810187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45984.310700810187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45984.310700810187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45984.310700810187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45984.310700810187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45984.310700810187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45984.310700810187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45984.310700810187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45984.310700810187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45984.310700810187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45984.310700810187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45984.310700810187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45984.310700810187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45984.310700810187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45984.310700810187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45984.310700810187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45984.310700810187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45984.310700810187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45984.310700810187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45984.310700810187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45984.310700810187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45984.310700810187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45984.310700810187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45984.310700810187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45984.310700810187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45984.310700810187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45984.310700810187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45984.310700810187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45984.310700810187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45984.310700810187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45984.310700810187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45984.310700810187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45984.310700810187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45984.310700810187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45984.310700810187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45984.310700810187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45984.310700810187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45984.310700810187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45984.310700810187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45984.310700810187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45984.310700810187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45984.310700810187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45984.310700810187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45984.310700810187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45984.310700810187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45984.310700810187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45984.310700810187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45984.310700810187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45984.310700810187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45984.310700810187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45984.310700810187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45984.310700810187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45984.310700810187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45984.310700810187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45984.310700810187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45984.310700810187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45984.310700810187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45984.310700810187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45984.310700810187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45984.310700810187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45984.310700810187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45984.310700810187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45984.310700810187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45984.310700810187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45984.310700810187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45984.310700810187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45984.310700810187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45984.310700810187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45984.310700810187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45984.310700810187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45984.310700810187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45984.310700810187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45984.310700810187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45984.310700810187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45984.310700810187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45984.310700810187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45984.310700810187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45984.310700810187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45984.310700810187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45984.310700810187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45984.310700810187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45984.310700810187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45984.310700810187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45984.310700810187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45984.310700810187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45984.310700810187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45984.310700810187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45984.310700810187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45984.310700810187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45984.310700810187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45984.310700810187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45984.310700810187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45984.310700810187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45984.310700810187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45984.310700810187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45984.310700810187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45984.310700810187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45984.310700810187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45984.310700810187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45984.310700810187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45984.310700810187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45984.310700810187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45984.310700810187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45984.310700810187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45984.310700810187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45984.310700810187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45984.310700810187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45984.310700810187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45984.310700810187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45984.310700810187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45984.310700810187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45984.310700810187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45984.310700810187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45984.310700810187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45984.310700810187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45984.310700810187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45984.310700810187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45984.310700810187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45984.310700810187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45984.310700810187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45984.310700810187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45984.310700810187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45984.310700810187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45984.310700810187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45984.310700810187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45984.310700810187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45984.310700810187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45984.310700810187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45984.310700810187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45984.310700810187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45984.310700810187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45984.310700810187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45984.310700810187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45984.310700810187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45984.310700810187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45984.310700810187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45984.310700810187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45984.310700810187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45984.310700810187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45984.310700810187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45984.310700810187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45984.310700810187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45984.310700810187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45984.310700810187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45984.310700810187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45984.310700810187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45984.310700810187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45984.310700810187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45984.310700810187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45984.310700810187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45984.310700810187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45984.310700810187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45984.310700810187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45984.310700810187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45984.310700810187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45984.310700810187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45984.310700810187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45984.310700810187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45984.310700810187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45984.310700810187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45984.310700810187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45984.310700810187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45984.310700810187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45984.310700810187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45984.310700810187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45984.310700810187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45984.310700810187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45984.310700810187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45984.310700810187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45984.310700810187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45984.310700810187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45984.310700810187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45984.310700810187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45984.310700810187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45984.310700810187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45984.310700810187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45984.310700810187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45984.310700810187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45984.310700810187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45984.310700810187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45984.310700810187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45984.310700810187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45984.310700810187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45984.310700810187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45984.310700810187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45984.310700810187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45984.310700810187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45984.310700810187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45984.310700810187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45984.310700810187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45984.310700810187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45984.310700810187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45984.310700810187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45984.310700810187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45984.310700810187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45984.310700810187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45984.310700810187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45984.310700810187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45984.310700810187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45984.310700810187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45984.310700810187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45984.310700810187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45984.310700810187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45984.310700810187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45984.310700810187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45984.310700810187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45984.310700810187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45984.310700810187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45984.310700810187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45984.310700810187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45984.310700810187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45984.310700810187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45984.310700810187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45984.310700810187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45984.310700810187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45984.310700810187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45984.310700810187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45984.310700810187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45984.310700810187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45984.310700810187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45984.310700810187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45984.310700810187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45984.310700810187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45984.310700810187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45984.310700810187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45984.310700810187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45984.310700810187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45984.310700810187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45984.310700810187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45984.310700810187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45984.310700810187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45984.310700810187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45984.310700810187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45984.310700810187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45984.310700810187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45984.310700810187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45984.310700810187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45984.310700810187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45984.310700810187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45984.310700810187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45984.310700810187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45984.310700810187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45984.310700810187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45984.310700810187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45984.310700810187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45984.310700810187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45984.310700810187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45984.310700810187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45984.310700810187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45984.310700810187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45984.310700810187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45984.310700810187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45984.310700810187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45984.310700810187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45984.310700810187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45984.310700810187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45984.310700810187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45984.310700810187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45984.310700810187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45984.310700810187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45984.310700810187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45984.310700810187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45984.310700810187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45984.310700810187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45984.310700810187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45984.310700810187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45984.310700810187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45984.310700810187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45984.310700810187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45984.310700810187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45984.310700810187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45984.310700810187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45984.310700810187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45984.310700810187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45984.310700810187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45984.310700810187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45984.310700810187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45984.310700810187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45984.310700810187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45984.310700810187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45984.310700810187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45984.310700810187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45984.310700810187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45984.310700810187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45984.310700810187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45984.310700810187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45984.310700810187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45984.310700810187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45984.310700810187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45984.310700810187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45984.310700810187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45984.310700810187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45984.310700810187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45984.310700810187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45984.310700810187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45984.310700810187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45984.310700810187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45984.310700810187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45984.310700810187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45984.310700810187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45984.310700810187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45984.310700810187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45984.310700810187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45984.310700810187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45984.310700810187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45984.310700810187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45984.310700810187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45984.310700810187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45984.310700810187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45984.310700810187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45984.310700810187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45984.310700810187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45984.310700810187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45984.310700810187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45984.310700810187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45984.310700810187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45984.310700810187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45984.310700810187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45984.310700810187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45984.310700810187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45984.310700810187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45984.310700810187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45984.310700810187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45984.310700810187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45984.310700810187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45984.310700810187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45984.310700810187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45984.310700810187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45984.310700810187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45984.310700810187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45984.310700810187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45984.310700810187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45984.310700810187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45984.310700810187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45984.310700810187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45984.310700810187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45984.310700810187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45984.310700810187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45984.310700810187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45984.310700810187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45984.310700810187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45984.310700810187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45984.310700810187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45984.310700810187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45984.310700810187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45984.310700810187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45984.310700810187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45984.310700810187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45984.310700810187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45984.310700810187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45984.310700810187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45984.310700810187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45984.310700810187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45984.310700810187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45984.310700810187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45984.310700810187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45984.310700810187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45984.310700810187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45984.310700810187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45984.310700810187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45984.310700810187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45984.310700810187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45984.310700810187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45984.310700810187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45984.310700810187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45984.310700810187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45984.310700810187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45984.310700810187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45984.310700810187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45984.310700810187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45984.310700810187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45984.310700810187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45984.310700810187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45984.310700810187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45984.310700810187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45984.310700810187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45984.310700810187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45984.310700810187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45984.310700810187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45984.310700810187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45984.310700810187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45984.310700810187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45984.310700810187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45984.310700810187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45984.310700810187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45984.310700810187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45984.310700810187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45984.310700810187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45984.310700810187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45984.310700810187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45984.310700810187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45984.310700810187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45984.310700810187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45984.310700810187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45984.310700810187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45984.310700810187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45984.310700810187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45984.310700810187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45984.310700810187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45984.310700810187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45984.310700810187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45984.310700810187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45984.310700810187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45984.310700810187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45984.310700810187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45984.310700810187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45984.310700810187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45984.310700810187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45984.310700810187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45984.310700810187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45984.310700810187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45984.310700810187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45984.310700810187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45984.310700810187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45984.310700810187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45984.310700810187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45984.310700810187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45984.310700810187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45984.310700810187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45984.310700810187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45984.310700810187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45984.310700810187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45984.310700810187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45984.310700810187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45984.310700810187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45984.310700810187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45984.310700810187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45984.310700810187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45984.310700810187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45984.310700810187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45984.310700810187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45984.310700810187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45984.310700810187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45984.310700810187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45984.310700810187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45984.310700810187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45984.310700810187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45984.310700810187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45984.310700810187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45984.310700810187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45984.310700810187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45984.310700810187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45984.310700810187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45984.310700810187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45984.310700810187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45984.310700810187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45984.310700810187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45984.310700810187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45984.310700810187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45984.310700810187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45984.310700810187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45984.310700810187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45984.310700810187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45984.310700810187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45984.310700810187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45984.310700810187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45984.310700810187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45984.310700810187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45984.310700810187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45984.310700810187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45984.310700810187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45984.310700810187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45984.310700810187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45984.310700810187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45984.310700810187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45984.310700810187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45984.310700810187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45984.310700810187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45984.310700810187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45984.310700810187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45984.310700810187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45984.310700810187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45984.310700810187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45984.310700810187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45984.310700810187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45984.310700810187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45984.310700810187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45984.310700810187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45984.310700810187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45984.310700810187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45984.310700810187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45984.310700810187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45984.310700810187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45984.310700810187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45984.310700810187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45984.310700810187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45984.310700810187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45984.310700810187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45984.310700810187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45984.310700810187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45984.310700810187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45984.310700810187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45984.310700810187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45984.310700810187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45984.310700810187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45984.310700810187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45984.310700810187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45984.310700810187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45984.310700810187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45984.310700810187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45984.310700810187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45984.310700810187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45984.310700810187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45984.310700810187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45984.310700810187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45984.310700810187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45984.310700810187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45984.310700810187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45984.310700810187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45984.310700810187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45984.310700810187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45984.310700810187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45984.310700810187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45984.310700810187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45984.310700810187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45984.310700810187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45984.310700810187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45984.310700810187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45984.310700810187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45984.310700810187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45984.310700810187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45984.310700810187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45984.310700810187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45984.310700810187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45984.310700810187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45984.310700810187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45984.310700810187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45984.310700810187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45984.310700810187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45984.310700810187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45984.310700810187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45984.310700810187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45984.310700810187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45984.310700810187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45984.310700810187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45984.310700810187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45984.310700810187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45984.310700810187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45984.310700810187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45984.310700810187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45984.310700810187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45984.310700810187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45984.310700810187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45984.310700810187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45984.310700810187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45984.310700810187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45984.310700810187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45984.310700810187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45984.310700810187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45984.310700810187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45984.310700810187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45984.310700810187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45984.310700810187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45984.310700810187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45984.310700810187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45984.310700810187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45984.310700810187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45984.310700810187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45984.310700810187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45984.310700810187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45984.310700810187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45984.310700810187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45984.310700810187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45984.310700810187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45984.310700810187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45984.310700810187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45984.310700810187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45984.310700810187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45984.310700810187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45984.310700810187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45984.310700810187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45984.310700810187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45984.310700810187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45984.310700810187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45984.310700810187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45984.310700810187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45984.310700810187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45984.310700810187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45984.310700810187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45984.310700810187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45984.310700810187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280.82998321759078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38804</v>
      </c>
      <c r="E3" s="94" t="s">
        <v>39021</v>
      </c>
      <c r="F3" s="95"/>
      <c r="G3" s="96">
        <f ca="1">IFERROR(NOW()-F3,"")</f>
        <v>45984.310700810187</v>
      </c>
      <c r="H3" s="95">
        <v>45983.94866898148</v>
      </c>
      <c r="I3" s="113" t="str">
        <f>IFERROR(VLOOKUP(D3,DB!A:F,6,0),"")</f>
        <v>Sceco</v>
      </c>
      <c r="J3" s="113" t="str">
        <f>IFERROR(VLOOKUP(D3,DB!A:G,7,0),"")</f>
        <v>In progress</v>
      </c>
      <c r="K3" s="97" t="s">
        <v>39112</v>
      </c>
      <c r="L3" s="91" t="str">
        <f>IFERROR(VLOOKUP(D3,DB!A:I,9,0),"")</f>
        <v>Latis</v>
      </c>
    </row>
    <row r="4" spans="1:16" ht="15" customHeight="1">
      <c r="A4" s="113"/>
      <c r="B4" s="113" t="str">
        <f>IFERROR(VLOOKUP(D4,DB!A:K,11,0),"")</f>
        <v/>
      </c>
      <c r="C4" s="93"/>
      <c r="D4" s="91" t="s">
        <v>39113</v>
      </c>
      <c r="E4" s="94"/>
      <c r="F4" s="95"/>
      <c r="G4" s="96">
        <f ca="1">IFERROR(NOW()-F4,"")</f>
        <v>45984.310700810187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45984.310700810187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45984.310700810187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45984.310700810187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45984.310700810187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45984.310700810187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45984.310700810187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45984.310700810187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45984.310700810187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45984.310700810187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45984.310700810187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45984.310700810187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45984.310700810187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45984.310700810187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45984.310700810187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45984.310700810187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45984.310700810187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45984.310700810187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45984.310700810187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45984.310700810187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45984.310700810187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45984.310700810187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45984.310700810187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45984.310700810187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45984.310700810187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45984.310700810187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45984.310700810187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45984.310700810187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45984.310700810187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45984.310700810187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45984.310700810187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45984.310700810187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45984.310700810187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45984.310700810187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45984.310700810187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45984.310700810187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45984.310700810187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45984.310700810187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45984.310700810187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45984.310700810187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45984.310700810187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45984.310700810187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45984.310700810187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45984.310700810187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45984.310700810187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45984.310700810187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45984.310700810187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45984.310700810187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45984.310700810187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45984.310700810187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45984.310700810187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45984.310700810187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45984.310700810187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45984.310700810187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45984.310700810187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45984.310700810187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45984.310700810187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45984.310700810187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45984.310700810187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45984.310700810187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45984.310700810187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45984.310700810187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45984.310700810187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45984.310700810187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45984.310700810187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45984.310700810187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45984.310700810187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45984.310700810187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45984.310700810187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45984.310700810187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45984.310700810187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45984.310700810187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45984.310700810187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45984.310700810187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45984.310700810187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45984.310700810187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45984.310700810187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45984.310700810187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45984.310700810187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45984.310700810187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45984.310700810187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45984.310700810187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45984.310700810187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45984.310700810187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45984.310700810187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45984.310700810187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45984.310700810187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45984.310700810187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45984.310700810187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45984.310700810187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45984.310700810187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45984.310700810187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45984.310700810187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45984.310700810187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45984.310700810187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45984.310700810187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45984.310700810187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45984.310700810187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45984.310700810187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45984.310700810187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45984.310700810187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45984.310700810187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45984.310700810187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45984.310700810187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45984.310700810187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45984.310700810187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45984.310700810187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45984.310700810187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45984.310700810187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45984.310700810187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45984.310700810187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45984.310700810187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45984.310700810187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45984.310700810187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45984.310700810187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45984.310700810187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45984.310700810187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45984.310700810187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45984.310700810187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45984.310700810187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45984.310700810187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45984.310700810187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45984.310700810187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45984.310700810187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45984.310700810187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45984.310700810187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45984.310700810187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45984.310700810187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45984.310700810187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45984.310700810187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45984.310700810187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45984.310700810187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45984.310700810187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45984.310700810187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45984.310700810187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45984.310700810187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45984.310700810187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45984.310700810187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45984.310700810187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45984.310700810187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45984.310700810187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45984.310700810187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45984.310700810187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45984.310700810187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45984.310700810187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45984.310700810187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45984.310700810187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45984.310700810187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45984.310700810187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45984.310700810187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45984.310700810187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45984.310700810187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45984.310700810187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45984.310700810187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45984.310700810187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45984.310700810187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45984.310700810187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45984.310700810187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45984.310700810187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45984.310700810187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45984.310700810187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45984.310700810187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45984.310700810187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45984.310700810187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45984.310700810187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45984.310700810187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45984.310700810187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45984.310700810187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45984.310700810187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45984.310700810187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45984.310700810187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45984.310700810187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45984.310700810187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45984.310700810187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45984.310700810187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45984.310700810187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45984.310700810187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45984.310700810187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45984.310700810187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45984.310700810187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45984.310700810187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45984.310700810187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45984.310700810187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45984.310700810187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45984.310700810187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45984.310700810187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45984.310700810187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45984.310700810187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45984.310700810187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45984.310700810187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45984.310700810187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45984.310700810187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45984.310700810187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45984.310700810187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45984.310700810187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45984.310700810187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45984.310700810187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45984.310700810187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45984.310700810187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45984.310700810187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45984.310700810187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45984.310700810187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45984.310700810187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45984.310700810187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45984.310700810187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45984.310700810187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45984.310700810187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45984.310700810187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45984.310700810187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45984.310700810187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45984.310700810187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45984.310700810187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45984.310700810187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45984.310700810187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45984.310700810187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45984.310700810187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45984.310700810187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45984.310700810187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45984.310700810187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45984.310700810187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45984.310700810187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45984.310700810187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45984.310700810187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45984.310700810187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45984.310700810187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45984.310700810187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45984.310700810187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45984.310700810187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45984.310700810187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45984.310700810187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45984.310700810187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45984.310700810187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45984.310700810187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45984.310700810187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45984.310700810187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45984.310700810187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45984.310700810187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45984.310700810187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45984.310700810187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45984.310700810187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45984.310700810187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45984.310700810187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45984.310700810187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45984.310700810187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45984.310700810187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45984.310700810187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45984.310700810187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45984.310700810187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45984.310700810187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45984.310700810187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45984.310700810187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45984.310700810187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45984.310700810187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45984.310700810187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45984.310700810187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45984.310700810187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45984.310700810187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45984.310700810187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45984.310700810187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45984.310700810187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45984.310700810187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45984.310700810187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45984.310700810187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45984.310700810187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45984.310700810187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45984.310700810187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45984.310700810187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45984.310700810187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45984.310700810187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45984.310700810187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45984.310700810187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45984.310700810187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45984.310700810187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45984.310700810187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45984.310700810187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45984.310700810187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45984.310700810187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45984.310700810187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45984.310700810187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45984.310700810187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45984.310700810187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45984.310700810187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45984.310700810187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45984.310700810187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45984.310700810187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45984.310700810187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45984.310700810187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45984.310700810187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45984.310700810187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45984.310700810187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45984.310700810187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45984.310700810187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45984.310700810187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45984.310700810187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45984.310700810187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45984.310700810187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45984.310700810187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45984.310700810187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45984.310700810187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45984.310700810187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45984.310700810187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45984.310700810187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45984.310700810187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45984.310700810187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45984.310700810187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45984.310700810187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45984.310700810187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45984.310700810187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45984.310700810187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45984.310700810187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45984.310700810187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45984.310700810187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45984.310700810187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45984.310700810187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45984.310700810187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45984.310700810187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45984.310700810187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45984.310700810187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45984.310700810187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45984.310700810187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45984.310700810187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45984.310700810187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45984.310700810187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45984.310700810187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45984.310700810187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45984.310700810187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45984.310700810187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45984.310700810187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45984.310700810187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45984.310700810187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45984.310700810187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45984.310700810187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45984.310700810187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45984.310700810187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45984.310700810187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45984.310700810187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45984.310700810187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45984.310700810187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45984.310700810187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45984.310700810187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45984.310700810187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45984.310700810187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45984.310700810187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45984.310700810187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45984.310700810187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45984.310700810187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45984.310700810187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45984.310700810187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45984.310700810187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45984.310700810187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45984.310700810187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45984.310700810187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45984.310700810187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45984.310700810187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45984.310700810187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45984.310700810187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45984.310700810187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45984.310700810187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45984.310700810187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45984.310700810187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45984.310700810187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45984.310700810187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45984.310700810187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45984.310700810187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45984.310700810187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45984.310700810187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45984.310700810187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45984.310700810187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45984.310700810187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45984.310700810187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45984.310700810187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45984.310700810187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45984.310700810187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45984.310700810187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45984.310700810187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45984.310700810187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45984.310700810187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45984.310700810187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45984.310700810187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45984.310700810187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45984.310700810187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45984.310700810187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45984.310700810187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45984.310700810187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45984.310700810187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45984.310700810187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45984.310700810187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45984.310700810187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45984.310700810187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45984.310700810187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45984.310700810187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45984.310700810187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45984.310700810187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45984.310700810187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45984.310700810187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45984.310700810187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45984.310700810187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45984.310700810187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45984.310700810187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45984.310700810187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45984.310700810187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45984.310700810187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45984.310700810187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45984.310700810187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45984.310700810187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45984.310700810187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45984.310700810187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45984.310700810187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45984.310700810187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45984.310700810187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45984.310700810187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45984.310700810187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45984.310700810187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45984.310700810187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45984.310700810187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45984.310700810187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45984.310700810187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45984.310700810187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45984.310700810187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45984.310700810187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45984.310700810187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45984.310700810187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45984.310700810187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45984.310700810187</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92.478640624998661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58.121823495370336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35.649589699074568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6.7958975694491528</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2.9374021990734036</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45984.310700810187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45984.310700810187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45984.310700810187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45984.310700810187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45984.310700810187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45984.310700810187</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45984.310700810187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45984.310700810187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45984.310700810187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45984.310700810187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45984.310700810187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45984.310700810187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45984.310700810187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45984.310700810187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45984.310700810187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45984.310700810187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45984.310700810187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45984.310700810187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45984.310700810187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45984.310700810187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45984.310700810187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45984.310700810187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45984.310700810187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45984.310700810187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45984.310700810187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45984.310700810187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45984.310700810187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45984.310700810187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45984.310700810187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45984.310700810187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45984.310700810187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45984.310700810187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45984.310700810187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45984.310700810187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45984.310700810187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45984.310700810187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45984.310700810187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45984.310700810187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45984.310700810187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45984.310700810187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45984.310700810187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45984.310700810187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45984.310700810187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45984.310700810187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45984.310700810187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45984.310700810187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45984.310700810187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45984.310700810187</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45984.310700810187</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45984.310700810187</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45984.310700810187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45984.310700810187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45984.310700810187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45984.310700810187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45984.310700810187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45984.310700810187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45984.310700810187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45984.310700810187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45984.310700810187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45984.310700810187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45984.310700810187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45984.310700810187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45984.310700810187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45984.310700810187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45984.310700810187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45984.310700810187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45984.310700810187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45984.310700810187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45984.310700810187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45984.310700810187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45984.310700810187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45984.310700810187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45984.310700810187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45984.310700810187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45984.310700810187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45984.310700810187</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7"/>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8" ca="1" si="0">IFERROR(NOW()-F2,"-")</f>
        <v>0.36702025463455357</v>
      </c>
      <c r="H2" s="121">
        <v>45983.922696759262</v>
      </c>
      <c r="I2" s="119" t="str">
        <f>IFERROR(VLOOKUP(D2,DB!A:F,6,0),"")</f>
        <v>Generator-SG</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36459</v>
      </c>
      <c r="E3" s="109" t="s">
        <v>39021</v>
      </c>
      <c r="F3" s="121">
        <v>45984.268217592595</v>
      </c>
      <c r="G3" s="104">
        <f t="shared" ca="1" si="0"/>
        <v>4.2483217592234723E-2</v>
      </c>
      <c r="H3" s="121">
        <v>45984.262685185182</v>
      </c>
      <c r="I3" s="119" t="str">
        <f>IFERROR(VLOOKUP(D3,DB!A:F,6,0),"")</f>
        <v>SCECO</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45984.310700810187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45984.310700810187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45984.310700810187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45984.310700810187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45984.310700810187</v>
      </c>
      <c r="H8" s="121"/>
      <c r="I8" s="119" t="str">
        <f>IFERROR(VLOOKUP(D8,DB!A:F,6,0),"")</f>
        <v/>
      </c>
      <c r="J8" s="119" t="str">
        <f>IFERROR(VLOOKUP(D8,DB!A:G,7,0),"")</f>
        <v/>
      </c>
      <c r="K8" s="122"/>
      <c r="L8" s="123" t="str">
        <f>IFERROR(VLOOKUP(D8,DB!A:I,9,0),"")</f>
        <v/>
      </c>
    </row>
    <row r="9" spans="1:16382" ht="31.5" customHeight="1">
      <c r="A9" s="150"/>
      <c r="B9" s="151" t="str">
        <f>IFERROR(VLOOKUP(D9,DB!A:K,11,0),"")</f>
        <v/>
      </c>
      <c r="C9" s="152"/>
      <c r="D9" s="151"/>
      <c r="E9" s="109"/>
      <c r="F9" s="153"/>
      <c r="G9" s="75">
        <f ca="1">IFERROR(NOW()-F9,"-")</f>
        <v>45984.310700810187</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49"/>
      <c r="E10" s="109"/>
      <c r="F10" s="153"/>
      <c r="G10" s="75">
        <f ca="1">IFERROR(NOW()-F10,"-")</f>
        <v>45984.310700810187</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45984.310700810187</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45984.310700810187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45984.310700810187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45984.310700810187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45984.310700810187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45984.310700810187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49"/>
      <c r="E17" s="109"/>
      <c r="F17" s="153"/>
      <c r="G17" s="75">
        <f ca="1">IFERROR(NOW()-F17,"-")</f>
        <v>45984.310700810187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45984.310700810187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45984.310700810187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45984.310700810187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45984.310700810187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45984.310700810187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45984.310700810187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49"/>
      <c r="E24" s="109"/>
      <c r="F24" s="153"/>
      <c r="G24" s="75">
        <f ca="1">IFERROR(NOW()-F24,"-")</f>
        <v>45984.310700810187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45984.310700810187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45984.310700810187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45984.310700810187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45984.310700810187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45984.310700810187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45984.310700810187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49"/>
      <c r="E31" s="109"/>
      <c r="F31" s="153"/>
      <c r="G31" s="75">
        <f ca="1">IFERROR(NOW()-F31,"-")</f>
        <v>45984.310700810187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45984.310700810187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45984.310700810187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45984.310700810187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45984.310700810187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45984.310700810187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45984.310700810187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49"/>
      <c r="E38" s="109"/>
      <c r="F38" s="153"/>
      <c r="G38" s="75">
        <f ca="1">IFERROR(NOW()-F38,"-")</f>
        <v>45984.310700810187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45984.310700810187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45984.310700810187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45984.310700810187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45984.310700810187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45984.310700810187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45984.310700810187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49"/>
      <c r="E45" s="109"/>
      <c r="F45" s="153"/>
      <c r="G45" s="75">
        <f ca="1">IFERROR(NOW()-F45,"-")</f>
        <v>45984.310700810187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45984.310700810187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45984.310700810187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45984.310700810187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45984.310700810187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45984.310700810187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45984.310700810187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49"/>
      <c r="E52" s="109"/>
      <c r="F52" s="153"/>
      <c r="G52" s="75">
        <f ca="1">IFERROR(NOW()-F52,"-")</f>
        <v>45984.310700810187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45984.310700810187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45984.310700810187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45984.310700810187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45984.310700810187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45984.310700810187</v>
      </c>
      <c r="H57" s="153"/>
      <c r="I57" s="151" t="str">
        <f>IFERROR(VLOOKUP(D57,DB!A:F,6,0),"")</f>
        <v/>
      </c>
      <c r="J57" s="151" t="str">
        <f>IFERROR(VLOOKUP(D57,DB!A:G,7,0),"")</f>
        <v/>
      </c>
      <c r="K57" s="154"/>
      <c r="L57" s="155" t="str">
        <f>IFERROR(VLOOKUP(D57,DB!A:I,9,0),"")</f>
        <v/>
      </c>
    </row>
  </sheetData>
  <dataValidations count="2">
    <dataValidation allowBlank="1" showInputMessage="1" showErrorMessage="1" sqref="E1" xr:uid="{9E1BC488-8814-4F8A-8DBE-742B3278AB71}"/>
    <dataValidation type="list" allowBlank="1" showInputMessage="1" showErrorMessage="1" sqref="E2:E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2025-11-23T04:27:38Z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