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84" documentId="120_S{2AC9BD13-BADA-5192-A53E-5A8FF88502F6}" xr6:coauthVersionLast="47" xr6:coauthVersionMax="47" xr10:uidLastSave="{BB5BDFA6-0D8E-4EFB-81EE-983308E4EF5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<sst xmlns="http://schemas.openxmlformats.org/spreadsheetml/2006/main" count="180294" uniqueCount="39132">
  <si>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</si>
  <si>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</si>
  <si>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</si>
  <si>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</si>
  <si>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</si>
  <si>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</si>
  <si>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</si>
  <si>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</si>
  <si>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</si>
  <si>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</si>
  <si>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</si>
  <si>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</si>
  <si>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</si>
  <si>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</si>
  <si>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</si>
  <si>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</si>
  <si>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</si>
  <si>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</si>
  <si>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</si>
  <si>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</si>
  <si>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</si>
  <si>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</si>
  <si>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</si>
  <si>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</si>
  <si>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</si>
  <si>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</si>
  <si>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</si>
  <si>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</si>
  <si>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</si>
  <si>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</si>
  <si>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</si>
  <si>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</si>
  <si>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</si>
  <si>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</si>
  <si>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</si>
  <si>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</si>
  <si>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</si>
  <si>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</si>
  <si>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</si>
  <si>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</si>
  <si>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</si>
  <si>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</si>
  <si>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</si>
  <si>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</si>
  <si>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</si>
  <si>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</si>
  <si>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</si>
  <si>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</si>
  <si>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</si>
  <si>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</si>
  <si>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</si>
  <si>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</si>
  <si>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</si>
  <si>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</si>
  <si>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</si>
  <si>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</si>
  <si>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</si>
  <si>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</si>
  <si>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</si>
  <si>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</si>
  <si>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</si>
  <si>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</si>
  <si>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</si>
  <si>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</si>
  <si>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</si>
  <si>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</si>
  <si>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</si>
  <si>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</si>
  <si>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</si>
  <si>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</si>
  <si>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</si>
  <si>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</si>
  <si>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</si>
  <si>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</si>
  <si>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</si>
  <si>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</si>
  <si>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</si>
  <si>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</si>
  <si>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</si>
  <si>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</si>
  <si>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</si>
  <si>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</si>
  <si>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</si>
  <si>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</si>
  <si>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</si>
  <si>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</si>
  <si>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</si>
  <si>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</si>
  <si>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</si>
  <si>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</si>
  <si>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</si>
  <si>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</si>
  <si>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</si>
  <si>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</si>
  <si>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</si>
  <si>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</si>
  <si>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</si>
  <si>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</si>
  <si>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</si>
  <si>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</si>
  <si>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</si>
  <si>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</si>
  <si>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</si>
  <si>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</si>
  <si>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</si>
  <si>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</si>
  <si>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</si>
  <si>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</si>
  <si>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</si>
  <si>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</si>
  <si>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</si>
  <si>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</si>
  <si>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</si>
  <si>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</si>
  <si>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</si>
  <si>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</si>
  <si>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</si>
  <si>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</si>
  <si>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</si>
  <si>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</si>
  <si>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</si>
  <si>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</si>
  <si>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</si>
  <si>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</si>
  <si>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</si>
  <si>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</si>
  <si>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</si>
  <si>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</si>
  <si>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</si>
  <si>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</si>
  <si>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</si>
  <si>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</si>
  <si>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</si>
  <si>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</si>
  <si>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</si>
  <si>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</si>
  <si>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</si>
  <si>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</si>
  <si>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</si>
  <si>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</si>
  <si>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</si>
  <si>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</si>
  <si>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</si>
  <si>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</si>
  <si>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</si>
  <si>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</si>
  <si>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</si>
  <si>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</si>
  <si>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</si>
  <si>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</si>
  <si>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</si>
  <si>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</si>
  <si>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</si>
  <si>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</si>
  <si>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</si>
  <si>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</si>
  <si>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</si>
  <si>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</si>
  <si>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</si>
  <si>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</si>
  <si>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</si>
  <si>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</si>
  <si>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</si>
  <si>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</si>
  <si>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</si>
  <si>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</si>
  <si>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</si>
  <si>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</si>
  <si>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</si>
  <si>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</si>
  <si>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</si>
  <si>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</si>
  <si>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</si>
  <si>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</si>
  <si>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</si>
  <si>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</si>
  <si>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</si>
  <si>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</si>
  <si>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</si>
  <si>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</si>
  <si>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</si>
  <si>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</si>
  <si>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</si>
  <si>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</si>
  <si>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</si>
  <si>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</si>
  <si>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</si>
  <si>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</si>
  <si>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</si>
  <si>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</si>
  <si>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</si>
  <si>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</si>
  <si>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</si>
  <si>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</si>
  <si>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</si>
  <si>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</si>
  <si>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</si>
  <si>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</si>
  <si>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</si>
  <si>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</si>
  <si>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</si>
  <si>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</si>
  <si>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</si>
  <si>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</si>
  <si>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</si>
  <si>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</si>
  <si>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</si>
  <si>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</si>
  <si>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</si>
  <si>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</si>
  <si>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</si>
  <si>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</si>
  <si>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</si>
  <si>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</si>
  <si>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</si>
  <si>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</si>
  <si>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</si>
  <si>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</si>
  <si>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</si>
  <si>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</si>
  <si>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</si>
  <si>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</si>
  <si>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</si>
  <si>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</si>
  <si>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</si>
  <si>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</si>
  <si>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</si>
  <si>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</si>
  <si>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</si>
  <si>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</si>
  <si>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</si>
  <si>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</si>
  <si>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</si>
  <si>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</si>
  <si>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</si>
  <si>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</si>
  <si>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</si>
  <si>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</si>
  <si>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</si>
  <si>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</si>
  <si>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</si>
  <si>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</si>
  <si>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</si>
  <si>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</si>
  <si>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</si>
  <si>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</si>
  <si>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</si>
  <si>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</si>
  <si>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</si>
  <si>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</si>
  <si>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</si>
  <si>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</si>
  <si>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</si>
  <si>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</si>
  <si>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</si>
  <si>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</si>
  <si>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</si>
  <si>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</si>
  <si>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</si>
  <si>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</si>
  <si>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</si>
  <si>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</si>
  <si>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</si>
  <si>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</si>
  <si>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</si>
  <si>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</si>
  <si>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</si>
  <si>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</si>
  <si>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</si>
  <si>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</si>
  <si>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</si>
  <si>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</si>
  <si>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</si>
  <si>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</si>
  <si>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</si>
  <si>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</si>
  <si>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</si>
  <si>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</si>
  <si>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</si>
  <si>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</si>
  <si>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</si>
  <si>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</si>
  <si>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</si>
  <si>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</si>
  <si>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</si>
  <si>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</si>
  <si>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</si>
  <si>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</si>
  <si>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</si>
  <si>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</si>
  <si>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</si>
  <si>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</si>
  <si>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</si>
  <si>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</si>
  <si>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</si>
  <si>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</si>
  <si>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</si>
  <si>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</si>
  <si>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</si>
  <si>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</si>
  <si>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</si>
  <si>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</si>
  <si>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</si>
  <si>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</si>
  <si>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</si>
  <si>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</si>
  <si>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</si>
  <si>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</si>
  <si>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</si>
  <si>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</si>
  <si>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</si>
  <si>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</si>
  <si>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</si>
  <si>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</si>
  <si>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</si>
  <si>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</si>
  <si>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</si>
  <si>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</si>
  <si>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</si>
  <si>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</si>
  <si>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</si>
  <si>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</si>
  <si>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</si>
  <si>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</si>
  <si>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</si>
  <si>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</si>
  <si>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</si>
  <si>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</si>
  <si>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</si>
  <si>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</si>
  <si>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</si>
  <si>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</si>
  <si>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</si>
  <si>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</si>
  <si>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</si>
  <si>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</si>
  <si>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</si>
  <si>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</si>
  <si>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</si>
  <si>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</si>
  <si>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</si>
  <si>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</si>
  <si>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</si>
  <si>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</si>
  <si>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</si>
  <si>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</si>
  <si>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</si>
  <si>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</si>
  <si>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</si>
  <si>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</si>
  <si>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</si>
  <si>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</si>
  <si>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</si>
  <si>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</si>
  <si>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</si>
  <si>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</si>
  <si>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</si>
  <si>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</si>
  <si>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</si>
  <si>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</si>
  <si>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</si>
  <si>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</si>
  <si>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</si>
  <si>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</si>
  <si>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</si>
  <si>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</si>
  <si>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</si>
  <si>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</si>
  <si>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</si>
  <si>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</si>
  <si>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</si>
  <si>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</si>
  <si>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</si>
  <si>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</si>
  <si>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</si>
  <si>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</si>
  <si>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</si>
  <si>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</si>
  <si>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</si>
  <si>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</si>
  <si>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</si>
  <si>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</si>
  <si>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</si>
  <si>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</si>
  <si>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</si>
  <si>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</si>
  <si>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</si>
  <si>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</si>
  <si>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</si>
  <si>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</si>
  <si>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</si>
  <si>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</si>
  <si>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</si>
  <si>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</si>
  <si>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</si>
  <si>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</si>
  <si>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</si>
  <si>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</si>
  <si>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</si>
  <si>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</si>
  <si>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</si>
  <si>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</si>
  <si>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</si>
  <si>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</si>
  <si>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</si>
  <si>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</si>
  <si>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</si>
  <si>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</si>
  <si>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</si>
  <si>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</si>
  <si>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</si>
  <si>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</si>
  <si>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</si>
  <si>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</si>
  <si>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</si>
  <si>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</si>
  <si>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</si>
  <si>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</si>
  <si>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</si>
  <si>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</si>
  <si>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</si>
  <si>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</si>
  <si>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</si>
  <si>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</si>
  <si>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</si>
  <si>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</si>
  <si>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</si>
  <si>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</si>
  <si>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</si>
  <si>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</si>
  <si>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</si>
  <si>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</si>
  <si>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</si>
  <si>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</si>
  <si>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</si>
  <si>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</si>
  <si>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</si>
  <si>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</si>
  <si>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</si>
  <si>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</si>
  <si>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</si>
  <si>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</si>
  <si>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</si>
  <si>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</si>
  <si>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</si>
  <si>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</si>
  <si>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</si>
  <si>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</si>
  <si>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</si>
  <si>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</si>
  <si>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</si>
  <si>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</si>
  <si>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</si>
  <si>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</si>
  <si>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</si>
  <si>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</si>
  <si>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</si>
  <si>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</si>
  <si>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</si>
  <si>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</si>
  <si>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</si>
  <si>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</si>
  <si>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</si>
  <si>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</si>
  <si>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</si>
  <si>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</si>
  <si>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</si>
  <si>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</si>
  <si>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</si>
  <si>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</si>
  <si>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</si>
  <si>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</si>
  <si>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</si>
  <si>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</si>
  <si>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</si>
  <si>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</si>
  <si>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</si>
  <si>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</si>
  <si>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</si>
  <si>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</si>
  <si>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</si>
  <si>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</si>
  <si>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</si>
  <si>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</si>
  <si>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</si>
  <si>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</si>
  <si>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</si>
  <si>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</si>
  <si>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</si>
  <si>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</si>
  <si>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</si>
  <si>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</si>
  <si>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</si>
  <si>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</si>
  <si>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</si>
  <si>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</si>
  <si>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</si>
  <si>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</si>
  <si>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</si>
  <si>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</si>
  <si>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</si>
  <si>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</si>
  <si>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</si>
  <si>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</si>
  <si>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</si>
  <si>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</si>
  <si>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</si>
  <si>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</si>
  <si>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</si>
  <si>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</si>
  <si>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</si>
  <si>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</si>
  <si>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</si>
  <si>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</si>
  <si>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</si>
  <si>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</si>
  <si>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</si>
  <si>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</si>
  <si>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</si>
  <si>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</si>
  <si>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</si>
  <si>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</si>
  <si>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</si>
  <si>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</si>
  <si>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</si>
  <si>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</si>
  <si>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</si>
  <si>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</si>
  <si>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</si>
  <si>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</si>
  <si>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</si>
  <si>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</si>
  <si>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</si>
  <si>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</si>
  <si>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</si>
  <si>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</si>
  <si>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</si>
  <si>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</si>
  <si>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</si>
  <si>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</si>
  <si>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</si>
  <si>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</si>
  <si>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</si>
  <si>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</si>
  <si>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</si>
  <si>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</si>
  <si>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</si>
  <si>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</si>
  <si>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</si>
  <si>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</si>
  <si>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</si>
  <si>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</si>
  <si>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</si>
  <si>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</si>
  <si>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</si>
  <si>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</si>
  <si>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</si>
  <si>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</si>
  <si>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</si>
  <si>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</si>
  <si>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</si>
  <si>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</si>
  <si>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</si>
  <si>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</si>
  <si>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</si>
  <si>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</si>
  <si>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</si>
  <si>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</si>
  <si>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</si>
  <si>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</si>
  <si>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</si>
  <si>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</si>
  <si>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</si>
  <si>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</si>
  <si>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</si>
  <si>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</si>
  <si>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</si>
  <si>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</si>
  <si>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</si>
  <si>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</si>
  <si>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</si>
  <si>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</si>
  <si>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</si>
  <si>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</si>
  <si>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</si>
  <si>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</si>
  <si>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</si>
  <si>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</si>
  <si>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</si>
  <si>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</si>
  <si>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</si>
  <si>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</si>
  <si>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</si>
  <si>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</si>
  <si>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</si>
  <si>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</si>
  <si>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</si>
  <si>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</si>
  <si>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</si>
  <si>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</si>
  <si>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</si>
  <si>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</si>
  <si>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</si>
  <si>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</si>
  <si>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</si>
  <si>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</si>
  <si>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</si>
  <si>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</si>
  <si>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</si>
  <si>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</si>
  <si>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</si>
  <si>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</si>
  <si>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</si>
  <si>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</si>
  <si>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</si>
  <si>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</si>
  <si>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</si>
  <si>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</si>
  <si>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</si>
  <si>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</si>
  <si>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</si>
  <si>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</si>
  <si>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</si>
  <si>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</si>
  <si>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</si>
  <si>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</si>
  <si>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</si>
  <si>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</si>
  <si>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</si>
  <si>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</si>
  <si>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</si>
  <si>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</si>
  <si>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</si>
  <si>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</si>
  <si>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</si>
  <si>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</si>
  <si>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</si>
  <si>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</si>
  <si>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</si>
  <si>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</si>
  <si>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</si>
  <si>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</si>
  <si>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</si>
  <si>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</si>
  <si>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</si>
  <si>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</si>
  <si>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</si>
  <si>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</si>
  <si>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</si>
  <si>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</si>
  <si>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</si>
  <si>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</si>
  <si>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</si>
  <si>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</si>
  <si>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</si>
  <si>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</si>
  <si>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</si>
  <si>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</si>
  <si>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</si>
  <si>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</si>
  <si>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</si>
  <si>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</si>
  <si>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</si>
  <si>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</si>
  <si>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</si>
  <si>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</si>
  <si>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</si>
  <si>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</si>
  <si>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</si>
  <si>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</si>
  <si>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</si>
  <si>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</si>
  <si>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</si>
  <si>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</si>
  <si>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</si>
  <si>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</si>
  <si>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</si>
  <si>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</si>
  <si>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</si>
  <si>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</si>
  <si>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</si>
  <si>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</si>
  <si>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</si>
  <si>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</si>
  <si>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</si>
  <si>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</si>
  <si>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</si>
  <si>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</si>
  <si>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</si>
  <si>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</si>
  <si>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</si>
  <si>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</si>
  <si>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</si>
  <si>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</si>
  <si>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</si>
  <si>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</si>
  <si>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</si>
  <si>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</si>
  <si>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</si>
  <si>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</si>
  <si>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</si>
  <si>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</si>
  <si>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</si>
  <si>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</si>
  <si>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</si>
  <si>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</si>
  <si>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</si>
  <si>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</si>
  <si>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</si>
  <si>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</si>
  <si>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</si>
  <si>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</si>
  <si>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</si>
  <si>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</si>
  <si>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</si>
  <si>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</si>
  <si>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</si>
  <si>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</si>
  <si>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</si>
  <si>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</si>
  <si>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</si>
  <si>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</si>
  <si>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</si>
  <si>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</si>
  <si>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</si>
  <si>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</si>
  <si>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</si>
  <si>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</si>
  <si>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</si>
  <si>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</si>
  <si>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</si>
  <si>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</si>
  <si>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</si>
  <si>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</si>
  <si>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</si>
  <si>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</si>
  <si>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</si>
  <si>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</si>
  <si>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</si>
  <si>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</si>
  <si>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</si>
  <si>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</si>
  <si>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</si>
  <si>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</si>
  <si>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</si>
  <si>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</si>
  <si>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</si>
  <si>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</si>
  <si>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</si>
  <si>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</si>
  <si>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</si>
  <si>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</si>
  <si>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</si>
  <si>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</si>
  <si>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</si>
  <si>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</si>
  <si>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</si>
  <si>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</si>
  <si>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</si>
  <si>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</si>
  <si>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</si>
  <si>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</si>
  <si>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</si>
  <si>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</si>
  <si>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</si>
  <si>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</si>
  <si>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</si>
  <si>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</si>
  <si>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</si>
  <si>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</si>
  <si>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</si>
  <si>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</si>
  <si>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</si>
  <si>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</si>
  <si>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</si>
  <si>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</si>
  <si>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</si>
  <si>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</si>
  <si>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</si>
  <si>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</si>
  <si>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</si>
  <si>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</si>
  <si>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</si>
  <si>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</si>
  <si>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</si>
  <si>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</si>
  <si>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</si>
  <si>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</si>
  <si>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</si>
  <si>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</si>
  <si>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</si>
  <si>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</si>
  <si>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</si>
  <si>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</si>
  <si>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</si>
  <si>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</si>
  <si>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</si>
  <si>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</si>
  <si>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</si>
  <si>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</si>
  <si>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</si>
  <si>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</si>
  <si>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</si>
  <si>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</si>
  <si>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</si>
  <si>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</si>
  <si>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</si>
  <si>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</si>
  <si>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</si>
  <si>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</si>
  <si>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</si>
  <si>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</si>
  <si>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</si>
  <si>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</si>
  <si>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</si>
  <si>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</si>
  <si>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</si>
  <si>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</si>
  <si>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</si>
  <si>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</si>
  <si>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</si>
  <si>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</si>
  <si>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</si>
  <si>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</si>
  <si>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</si>
  <si>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</si>
  <si>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</si>
  <si>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</si>
  <si>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</si>
  <si>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</si>
  <si>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</si>
  <si>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</si>
  <si>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</si>
  <si>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</si>
  <si>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</si>
  <si>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</si>
  <si>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</si>
  <si>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</si>
  <si>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</si>
  <si>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</si>
  <si>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</si>
  <si>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</si>
  <si>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</si>
  <si>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</si>
  <si>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</si>
  <si>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</si>
  <si>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</si>
  <si>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</si>
  <si>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</si>
  <si>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</si>
  <si>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</si>
  <si>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</si>
  <si>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</si>
  <si>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</si>
  <si>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</si>
  <si>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</si>
  <si>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</si>
  <si>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</si>
  <si>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</si>
  <si>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</si>
  <si>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</si>
  <si>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</si>
  <si>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</si>
  <si>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</si>
  <si>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</si>
  <si>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</si>
  <si>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</si>
  <si>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</si>
  <si>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</si>
  <si>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</si>
  <si>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</si>
  <si>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</si>
  <si>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</si>
  <si>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</si>
  <si>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</si>
  <si>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</si>
  <si>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</si>
  <si>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</si>
  <si>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</si>
  <si>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</si>
  <si>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</si>
  <si>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</si>
  <si>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</si>
  <si>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</si>
  <si>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</si>
  <si>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</si>
  <si>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</si>
  <si>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</si>
  <si>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</si>
  <si>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</si>
  <si>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</si>
  <si>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</si>
  <si>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</si>
  <si>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</si>
  <si>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</si>
  <si>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</si>
  <si>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</si>
  <si>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</si>
  <si>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</si>
  <si>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</si>
  <si>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</si>
  <si>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</si>
  <si>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</si>
  <si>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</si>
  <si>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</si>
  <si>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</si>
  <si>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</si>
  <si>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</si>
  <si>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</si>
  <si>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</si>
  <si>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</si>
  <si>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</si>
  <si>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</si>
  <si>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</si>
  <si>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</si>
  <si>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</si>
  <si>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</si>
  <si>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</si>
  <si>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</si>
  <si>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</si>
  <si>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</si>
  <si>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</si>
  <si>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</si>
  <si>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</si>
  <si>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</si>
  <si>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</si>
  <si>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</si>
  <si>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</si>
  <si>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</si>
  <si>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</si>
  <si>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</si>
  <si>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</si>
  <si>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</si>
  <si>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</si>
  <si>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</si>
  <si>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</si>
  <si>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</si>
  <si>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</si>
  <si>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</si>
  <si>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</si>
  <si>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</si>
  <si>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</si>
  <si>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</si>
  <si>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</si>
  <si>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</si>
  <si>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</si>
  <si>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</si>
  <si>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</si>
  <si>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</si>
  <si>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</si>
  <si>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</si>
  <si>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</si>
  <si>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</si>
  <si>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</si>
  <si>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</si>
  <si>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</si>
  <si>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</si>
  <si>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</si>
  <si>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</si>
  <si>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</si>
  <si>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</si>
  <si>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</si>
  <si>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</si>
  <si>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</si>
  <si>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</si>
  <si>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</si>
  <si>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</si>
  <si>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</si>
  <si>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</si>
  <si>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</si>
  <si>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</si>
  <si>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</si>
  <si>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</si>
  <si>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</si>
  <si>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</si>
  <si>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</si>
  <si>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</si>
  <si>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</si>
  <si>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</si>
  <si>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</si>
  <si>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</si>
  <si>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</si>
  <si>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</si>
  <si>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</si>
  <si>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</si>
  <si>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</si>
  <si>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</si>
  <si>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</si>
  <si>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</si>
  <si>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</si>
  <si>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</si>
  <si>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</si>
  <si>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</si>
  <si>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</si>
  <si>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</si>
  <si>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</si>
  <si>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</si>
  <si>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</si>
  <si>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</si>
  <si>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</si>
  <si>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</si>
  <si>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</si>
  <si>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</si>
  <si>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</si>
  <si>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</si>
  <si>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</si>
  <si>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</si>
  <si>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</si>
  <si>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</si>
  <si>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</si>
  <si>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</si>
  <si>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</si>
  <si>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</si>
  <si>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</si>
  <si>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</si>
  <si>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</si>
  <si>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</si>
  <si>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</si>
  <si>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</si>
  <si>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</si>
  <si>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</si>
  <si>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</si>
  <si>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</si>
  <si>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</si>
  <si>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</si>
  <si>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</si>
  <si>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</si>
  <si>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</si>
  <si>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</si>
  <si>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</si>
  <si>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</si>
  <si>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</si>
  <si>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</si>
  <si>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</si>
  <si>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</si>
  <si>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</si>
  <si>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</si>
  <si>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</si>
  <si>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</si>
  <si>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</si>
  <si>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</si>
  <si>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</si>
  <si>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</si>
  <si>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</si>
  <si>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</si>
  <si>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</si>
  <si>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</si>
  <si>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</si>
  <si>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</si>
  <si>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</si>
  <si>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</si>
  <si>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</si>
  <si>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</si>
  <si>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</si>
  <si>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</si>
  <si>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</si>
  <si>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</si>
  <si>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</si>
  <si>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</si>
  <si>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</si>
  <si>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</si>
  <si>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</si>
  <si>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</si>
  <si>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</si>
  <si>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</si>
  <si>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</si>
  <si>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</si>
  <si>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</si>
  <si>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</si>
  <si>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</si>
  <si>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</si>
  <si>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</si>
  <si>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</si>
  <si>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</si>
  <si>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</si>
  <si>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</si>
  <si>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</si>
  <si>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</si>
  <si>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</si>
  <si>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</si>
  <si>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</si>
  <si>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</si>
  <si>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</si>
  <si>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</si>
  <si>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</si>
  <si>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</si>
  <si>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</si>
  <si>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</si>
  <si>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</si>
  <si>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</si>
  <si>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</si>
  <si>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</si>
  <si>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</si>
  <si>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</si>
  <si>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</si>
  <si>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</si>
  <si>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</si>
  <si>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</si>
  <si>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</si>
  <si>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</si>
  <si>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</si>
  <si>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</si>
  <si>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</si>
  <si>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</si>
  <si>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</si>
  <si>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</si>
  <si>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</si>
  <si>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</si>
  <si>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</si>
  <si>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</si>
  <si>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</si>
  <si>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</si>
  <si>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</si>
  <si>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</si>
  <si>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</si>
  <si>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</si>
  <si>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</si>
  <si>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</si>
  <si>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</si>
  <si>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</si>
  <si>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</si>
  <si>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</si>
  <si>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</si>
  <si>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</si>
  <si>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</si>
  <si>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</si>
  <si>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</si>
  <si>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</si>
  <si>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</si>
  <si>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</si>
  <si>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</si>
  <si>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</si>
  <si>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</si>
  <si>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</si>
  <si>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</si>
  <si>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</si>
  <si>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</si>
  <si>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</si>
  <si>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</si>
  <si>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</si>
  <si>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</si>
  <si>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</si>
  <si>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</si>
  <si>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</si>
  <si>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</si>
  <si>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</si>
  <si>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</si>
  <si>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</si>
  <si>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</si>
  <si>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</si>
  <si>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</si>
  <si>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</si>
  <si>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</si>
  <si>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</si>
  <si>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</si>
  <si>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</si>
  <si>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</si>
  <si>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</si>
  <si>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</si>
  <si>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</si>
  <si>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</si>
  <si>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</si>
  <si>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</si>
  <si>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</si>
  <si>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</si>
  <si>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</si>
  <si>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</si>
  <si>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</si>
  <si>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</si>
  <si>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</si>
  <si>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</si>
  <si>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</si>
  <si>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</si>
  <si>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</si>
  <si>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</si>
  <si>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</si>
  <si>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</si>
  <si>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</si>
  <si>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</si>
  <si>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</si>
  <si>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</si>
  <si>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</si>
  <si>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</si>
  <si>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</si>
  <si>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</si>
  <si>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</si>
  <si>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</si>
  <si>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</si>
  <si>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</si>
  <si>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</si>
  <si>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</si>
  <si>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</si>
  <si>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</si>
  <si>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</si>
  <si>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</si>
  <si>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</si>
  <si>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</si>
  <si>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</si>
  <si>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</si>
  <si>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</si>
  <si>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</si>
  <si>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</si>
  <si>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</si>
  <si>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</si>
  <si>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</si>
  <si>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</si>
  <si>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</si>
  <si>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</si>
  <si>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</si>
  <si>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</si>
  <si>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</si>
  <si>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</si>
  <si>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</si>
  <si>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</si>
  <si>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</si>
  <si>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</si>
  <si>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</si>
  <si>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</si>
  <si>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</si>
  <si>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</si>
  <si>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</si>
  <si>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</si>
  <si>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</si>
  <si>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</si>
  <si>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</si>
  <si>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</si>
  <si>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</si>
  <si>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</si>
  <si>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</si>
  <si>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</si>
  <si>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</si>
  <si>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</si>
  <si>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</si>
  <si>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</si>
  <si>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</si>
  <si>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</si>
  <si>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</si>
  <si>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</si>
  <si>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</si>
  <si>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</si>
  <si>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</si>
  <si>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</si>
  <si>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</si>
  <si>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</si>
  <si>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</si>
  <si>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</si>
  <si>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</si>
  <si>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</si>
  <si>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</si>
  <si>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</si>
  <si>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</si>
  <si>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</si>
  <si>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</si>
  <si>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</si>
  <si>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</si>
  <si>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</si>
  <si>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</si>
  <si>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</si>
  <si>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</si>
  <si>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</si>
  <si>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</si>
  <si>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</si>
  <si>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</si>
  <si>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</si>
  <si>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</si>
  <si>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</si>
  <si>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</si>
  <si>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</si>
  <si>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</si>
  <si>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</si>
  <si>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</si>
  <si>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</si>
  <si>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</si>
  <si>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</si>
  <si>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</si>
  <si>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</si>
  <si>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</si>
  <si>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</si>
  <si>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</si>
  <si>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</si>
  <si>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</si>
  <si>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</si>
  <si>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</si>
  <si>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</si>
  <si>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</si>
  <si>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</si>
  <si>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</si>
  <si>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</si>
  <si>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</si>
  <si>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</si>
  <si>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</si>
  <si>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</si>
  <si>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</si>
  <si>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</si>
  <si>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</si>
  <si>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</si>
  <si>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</si>
  <si>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</si>
  <si>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</si>
  <si>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</si>
  <si>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</si>
  <si>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</si>
  <si>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</si>
  <si>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</si>
  <si>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</si>
  <si>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</si>
  <si>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</si>
  <si>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</si>
  <si>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</si>
  <si>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</si>
  <si>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</si>
  <si>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</si>
  <si>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</si>
  <si>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</si>
  <si>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</si>
  <si>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</si>
  <si>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</si>
  <si>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</si>
  <si>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</si>
  <si>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</si>
  <si>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</si>
  <si>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</si>
  <si>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</si>
  <si>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</si>
  <si>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</si>
  <si>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</si>
  <si>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</si>
  <si>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</si>
  <si>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</si>
  <si>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</si>
  <si>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</si>
  <si>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</si>
  <si>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</si>
  <si>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</si>
  <si>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</si>
  <si>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</si>
  <si>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</si>
  <si>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</si>
  <si>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</si>
  <si>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</si>
  <si>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</si>
  <si>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</si>
  <si>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</si>
  <si>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</si>
  <si>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</si>
  <si>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</si>
  <si>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</si>
  <si>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</si>
  <si>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</si>
  <si>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</si>
  <si>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</si>
  <si>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</si>
  <si>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</si>
  <si>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</si>
  <si>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</si>
  <si>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</si>
  <si>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</si>
  <si>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</si>
  <si>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</si>
  <si>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</si>
  <si>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</si>
  <si>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</si>
  <si>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</si>
  <si>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</si>
  <si>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</si>
  <si>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</si>
  <si>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</si>
  <si>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</si>
  <si>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</si>
  <si>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</si>
  <si>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</si>
  <si>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</si>
  <si>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</si>
  <si>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</si>
  <si>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</si>
  <si>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</si>
  <si>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</si>
  <si>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</si>
  <si>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</si>
  <si>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</si>
  <si>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</si>
  <si>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</si>
  <si>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</si>
  <si>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</si>
  <si>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</si>
  <si>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</si>
  <si>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</si>
  <si>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</si>
  <si>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</si>
  <si>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</si>
  <si>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</si>
  <si>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</si>
  <si>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</si>
  <si>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</si>
  <si>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</si>
  <si>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</si>
  <si>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</si>
  <si>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</si>
  <si>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</si>
  <si>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</si>
  <si>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</si>
  <si>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</si>
  <si>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</si>
  <si>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</si>
  <si>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</si>
  <si>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</si>
  <si>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</si>
  <si>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</si>
  <si>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</si>
  <si>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</si>
  <si>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</si>
  <si>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</si>
  <si>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</si>
  <si>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</si>
  <si>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</si>
  <si>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</si>
  <si>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</si>
  <si>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</si>
  <si>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</si>
  <si>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</si>
  <si>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</si>
  <si>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</si>
  <si>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</si>
  <si>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</si>
  <si>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</si>
  <si>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</si>
  <si>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</si>
  <si>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</si>
  <si>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</si>
  <si>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</si>
  <si>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</si>
  <si>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</si>
  <si>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</si>
  <si>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</si>
  <si>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</si>
  <si>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</si>
  <si>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</si>
  <si>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</si>
  <si>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</si>
  <si>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</si>
  <si>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</si>
  <si>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</si>
  <si>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</si>
  <si>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</si>
  <si>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</si>
  <si>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</si>
  <si>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</si>
  <si>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</si>
  <si>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</si>
  <si>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</si>
  <si>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</si>
  <si>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</si>
  <si>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</si>
  <si>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</si>
  <si>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</si>
  <si>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</si>
  <si>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</si>
  <si>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</si>
  <si>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</si>
  <si>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</si>
  <si>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</si>
  <si>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</si>
  <si>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</si>
  <si>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</si>
  <si>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</si>
  <si>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</si>
  <si>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</si>
  <si>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</si>
  <si>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</si>
  <si>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</si>
  <si>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</si>
  <si>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</si>
  <si>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</si>
  <si>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</si>
  <si>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</si>
  <si>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</si>
  <si>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</si>
  <si>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</si>
  <si>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</si>
  <si>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</si>
  <si>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</si>
  <si>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</si>
  <si>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</si>
  <si>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</si>
  <si>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</si>
  <si>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</si>
  <si>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</si>
  <si>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</si>
  <si>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</si>
  <si>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</si>
  <si>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</si>
  <si>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</si>
  <si>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</si>
  <si>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</si>
  <si>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</si>
  <si>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</si>
  <si>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</si>
  <si>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</si>
  <si>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</si>
  <si>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</si>
  <si>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</si>
  <si>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</si>
  <si>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</si>
  <si>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</si>
  <si>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</si>
  <si>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</si>
  <si>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</si>
  <si>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</si>
  <si>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</si>
  <si>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</si>
  <si>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</si>
  <si>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</si>
  <si>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</si>
  <si>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</si>
  <si>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</si>
  <si>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</si>
  <si>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</si>
  <si>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</si>
  <si>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</si>
  <si>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</si>
  <si>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</si>
  <si>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</si>
  <si>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</si>
  <si>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</si>
  <si>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</si>
  <si>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</si>
  <si>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</si>
  <si>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</si>
  <si>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</si>
  <si>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</si>
  <si>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</si>
  <si>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</si>
  <si>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</si>
  <si>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</si>
  <si>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</si>
  <si>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</si>
  <si>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</si>
  <si>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</si>
  <si>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</si>
  <si>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</si>
  <si>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</si>
  <si>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</si>
  <si>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</si>
  <si>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</si>
  <si>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</si>
  <si>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</si>
  <si>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</si>
  <si>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</si>
  <si>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</si>
  <si>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</si>
  <si>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</si>
  <si>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</si>
  <si>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</si>
  <si>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</si>
  <si>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</si>
  <si>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</si>
  <si>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</si>
  <si>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</si>
  <si>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</si>
  <si>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</si>
  <si>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</si>
  <si>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</si>
  <si>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</si>
  <si>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</si>
  <si>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</si>
  <si>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</si>
  <si>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</si>
  <si>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</si>
  <si>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</si>
  <si>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</si>
  <si>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</si>
  <si>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</si>
  <si>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</si>
  <si>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</si>
  <si>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</si>
  <si>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</si>
  <si>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</si>
  <si>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</si>
  <si>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</si>
  <si>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</si>
  <si>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</si>
  <si>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</si>
  <si>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</si>
  <si>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</si>
  <si>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</si>
  <si>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</si>
  <si>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</si>
  <si>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</si>
  <si>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</si>
  <si>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</si>
  <si>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</si>
  <si>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</si>
  <si>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</si>
  <si>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</si>
  <si>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</si>
  <si>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</si>
  <si>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</si>
  <si>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</si>
  <si>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</si>
  <si>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</si>
  <si>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</si>
  <si>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</si>
  <si>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</si>
  <si>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</si>
  <si>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</si>
  <si>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</si>
  <si>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</si>
  <si>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</si>
  <si>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</si>
  <si>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</si>
  <si>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</si>
  <si>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</si>
  <si>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</si>
  <si>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</si>
  <si>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</si>
  <si>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</si>
  <si>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</si>
  <si>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</si>
  <si>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</si>
  <si>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</si>
  <si>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</si>
  <si>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</si>
  <si>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</si>
  <si>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</si>
  <si>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</si>
  <si>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</si>
  <si>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</si>
  <si>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</si>
  <si>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</si>
  <si>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</si>
  <si>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</si>
  <si>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</si>
  <si>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</si>
  <si>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</si>
  <si>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</si>
  <si>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</si>
  <si>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</si>
  <si>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</si>
  <si>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</si>
  <si>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</si>
  <si>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</si>
  <si>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</si>
  <si>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</si>
  <si>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</si>
  <si>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</si>
  <si>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</si>
  <si>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</si>
  <si>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</si>
  <si>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</si>
  <si>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</si>
  <si>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</si>
  <si>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</si>
  <si>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</si>
  <si>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</si>
  <si>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</si>
  <si>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</si>
  <si>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</si>
  <si>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</si>
  <si>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</si>
  <si>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</si>
  <si>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</si>
  <si>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</si>
  <si>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</si>
  <si>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</si>
  <si>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</si>
  <si>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</si>
  <si>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</si>
  <si>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</si>
  <si>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</si>
  <si>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</si>
  <si>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</si>
  <si>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</si>
  <si>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</si>
  <si>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</si>
  <si>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</si>
  <si>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</si>
  <si>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</si>
  <si>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</si>
  <si>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</si>
  <si>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</si>
  <si>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</si>
  <si>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</si>
  <si>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</si>
  <si>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</si>
  <si>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</si>
  <si>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</si>
  <si>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</si>
  <si>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</si>
  <si>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</si>
  <si>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</si>
  <si>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</si>
  <si>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</si>
  <si>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</si>
  <si>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</si>
  <si>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</si>
  <si>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</si>
  <si>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</si>
  <si>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</si>
  <si>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</si>
  <si>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</si>
  <si>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</si>
  <si>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</si>
  <si>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</si>
  <si>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</si>
  <si>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</si>
  <si>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</si>
  <si>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</si>
  <si>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</si>
  <si>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</si>
  <si>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</si>
  <si>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</si>
  <si>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</si>
  <si>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</si>
  <si>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</si>
  <si>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</si>
  <si>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</si>
  <si>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</si>
  <si>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</si>
  <si>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</si>
  <si>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</si>
  <si>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</si>
  <si>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</si>
  <si>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</si>
  <si>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</si>
  <si>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</si>
  <si>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</si>
  <si>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</si>
  <si>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</si>
  <si>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</si>
  <si>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</si>
  <si>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</si>
  <si>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</si>
  <si>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</si>
  <si>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</si>
  <si>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</si>
  <si>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</si>
  <si>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</si>
  <si>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</si>
  <si>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</si>
  <si>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</si>
  <si>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</si>
  <si>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</si>
  <si>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</si>
  <si>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</si>
  <si>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</si>
  <si>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</si>
  <si>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</si>
  <si>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</si>
  <si>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</si>
  <si>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</si>
  <si>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</si>
  <si>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</si>
  <si>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</si>
  <si>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</si>
  <si>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</si>
  <si>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</si>
  <si>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</si>
  <si>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</si>
  <si>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</si>
  <si>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</si>
  <si>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</si>
  <si>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</si>
  <si>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</si>
  <si>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</si>
  <si>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</si>
  <si>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</si>
  <si>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</si>
  <si>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</si>
  <si>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</si>
  <si>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</si>
  <si>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</si>
  <si>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</si>
  <si>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</si>
  <si>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</si>
  <si>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</si>
  <si>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</si>
  <si>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</si>
  <si>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</si>
  <si>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</si>
  <si>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</si>
  <si>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</si>
  <si>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</si>
  <si>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</si>
  <si>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</si>
  <si>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</si>
  <si>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</si>
  <si>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</si>
  <si>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</si>
  <si>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</si>
  <si>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</si>
  <si>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</si>
  <si>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</si>
  <si>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</si>
  <si>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</si>
  <si>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</si>
  <si>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</si>
  <si>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</si>
  <si>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</si>
  <si>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</si>
  <si>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</si>
  <si>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</si>
  <si>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</si>
  <si>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</si>
  <si>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</si>
  <si>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</si>
  <si>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</si>
  <si>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</si>
  <si>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</si>
  <si>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</si>
  <si>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</si>
  <si>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</si>
  <si>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</si>
  <si>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</si>
  <si>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</si>
  <si>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</si>
  <si>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</si>
  <si>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</si>
  <si>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</si>
  <si>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</si>
  <si>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</si>
  <si>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</si>
  <si>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</si>
  <si>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</si>
  <si>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</si>
  <si>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</si>
  <si>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</si>
  <si>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</si>
  <si>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</si>
  <si>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</si>
  <si>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</si>
  <si>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</si>
  <si>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</si>
  <si>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</si>
  <si>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</si>
  <si>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</si>
  <si>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</si>
  <si>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</si>
  <si>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</si>
  <si>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</si>
  <si>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</si>
  <si>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</si>
  <si>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</si>
  <si>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</si>
  <si>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</si>
  <si>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</si>
  <si>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</si>
  <si>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</si>
  <si>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</si>
  <si>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</si>
  <si>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</si>
  <si>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</si>
  <si>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</si>
  <si>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</si>
  <si>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</si>
  <si>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</si>
  <si>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</si>
  <si>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</si>
  <si>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</si>
  <si>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</si>
  <si>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</si>
  <si>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</si>
  <si>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</si>
  <si>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</si>
  <si>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</si>
  <si>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</si>
  <si>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</si>
  <si>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</si>
  <si>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</si>
  <si>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</si>
  <si>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</si>
  <si>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</si>
  <si>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</si>
  <si>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</si>
  <si>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</si>
  <si>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</si>
  <si>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</si>
  <si>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</si>
  <si>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</si>
  <si>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</si>
  <si>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</si>
  <si>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</si>
  <si>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</si>
  <si>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</si>
  <si>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</si>
  <si>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</si>
  <si>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</si>
  <si>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</si>
  <si>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</si>
  <si>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</si>
  <si>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</si>
  <si>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</si>
  <si>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</si>
  <si>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</si>
  <si>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</si>
  <si>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</si>
  <si>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</si>
  <si>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</si>
  <si>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</si>
  <si>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</si>
  <si>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</si>
  <si>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</si>
  <si>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</si>
  <si>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</si>
  <si>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</si>
  <si>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</si>
  <si>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</si>
  <si>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</si>
  <si>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</si>
  <si>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</si>
  <si>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</si>
  <si>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</si>
  <si>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</si>
  <si>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</si>
  <si>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</si>
  <si>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</si>
  <si>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</si>
  <si>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</si>
  <si>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</si>
  <si>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</si>
  <si>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</si>
  <si>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</si>
  <si>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</si>
  <si>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</si>
  <si>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</si>
  <si>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</si>
  <si>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</si>
  <si>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</si>
  <si>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</si>
  <si>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</si>
  <si>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</si>
  <si>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</si>
  <si>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</si>
  <si>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</si>
  <si>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</si>
  <si>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</si>
  <si>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</si>
  <si>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</si>
  <si>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</si>
  <si>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</si>
  <si>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</si>
  <si>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</si>
  <si>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</si>
  <si>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</si>
  <si>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</si>
  <si>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</si>
  <si>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</si>
  <si>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</si>
  <si>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</si>
  <si>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</si>
  <si>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</si>
  <si>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</si>
  <si>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</si>
  <si>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</si>
  <si>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</si>
  <si>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</si>
  <si>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</si>
  <si>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</si>
  <si>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</si>
  <si>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</si>
  <si>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</si>
  <si>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</si>
  <si>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</si>
  <si>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</si>
  <si>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</si>
  <si>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</si>
  <si>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</si>
  <si>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</si>
  <si>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</si>
  <si>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</si>
  <si>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</si>
  <si>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</si>
  <si>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</si>
  <si>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</si>
  <si>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</si>
  <si>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</si>
  <si>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</si>
  <si>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</si>
  <si>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</si>
  <si>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</si>
  <si>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</si>
  <si>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</si>
  <si>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</si>
  <si>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</si>
  <si>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</si>
  <si>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</si>
  <si>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</si>
  <si>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</si>
  <si>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</si>
  <si>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</si>
  <si>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</si>
  <si>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</si>
  <si>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</si>
  <si>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</si>
  <si>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</si>
  <si>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</si>
  <si>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</si>
  <si>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</si>
  <si>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</si>
  <si>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</si>
  <si>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</si>
  <si>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</si>
  <si>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</si>
  <si>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</si>
  <si>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</si>
  <si>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</si>
  <si>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</si>
  <si>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</si>
  <si>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</si>
  <si>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</si>
  <si>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</si>
  <si>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</si>
  <si>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</si>
  <si>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</si>
  <si>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</si>
  <si>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</si>
  <si>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</si>
  <si>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</si>
  <si>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</si>
  <si>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</si>
  <si>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</si>
  <si>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</si>
  <si>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</si>
  <si>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</si>
  <si>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</si>
  <si>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</si>
  <si>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</si>
  <si>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</si>
  <si>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</si>
  <si>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</si>
  <si>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</si>
  <si>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</si>
  <si>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</si>
  <si>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</si>
  <si>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</si>
  <si>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</si>
  <si>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</si>
  <si>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</si>
  <si>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</si>
  <si>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</si>
  <si>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</si>
  <si>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</si>
  <si>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</si>
  <si>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</si>
  <si>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</si>
  <si>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</si>
  <si>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</si>
  <si>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</si>
  <si>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</si>
  <si>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</si>
  <si>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</si>
  <si>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</si>
  <si>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</si>
  <si>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</si>
  <si>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</si>
  <si>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</si>
  <si>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</si>
  <si>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</si>
  <si>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</si>
  <si>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</si>
  <si>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</si>
  <si>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</si>
  <si>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</si>
  <si>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</si>
  <si>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</si>
  <si>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</si>
  <si>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</si>
  <si>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</si>
  <si>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</si>
  <si>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</si>
  <si>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</si>
  <si>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</si>
  <si>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</si>
  <si>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</si>
  <si>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</si>
  <si>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</si>
  <si>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</si>
  <si>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</si>
  <si>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</si>
  <si>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</si>
  <si>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</si>
  <si>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</si>
  <si>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</si>
  <si>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</si>
  <si>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</si>
  <si>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</si>
  <si>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</si>
  <si>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</si>
  <si>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</si>
  <si>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</si>
  <si>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</si>
  <si>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</si>
  <si>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</si>
  <si>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</si>
  <si>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</si>
  <si>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</si>
  <si>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</si>
  <si>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</si>
  <si>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</si>
  <si>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</si>
  <si>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</si>
  <si>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</si>
  <si>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</si>
  <si>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</si>
  <si>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</si>
  <si>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</si>
  <si>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</si>
  <si>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</si>
  <si>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</si>
  <si>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</si>
  <si>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</si>
  <si>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</si>
  <si>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</si>
  <si>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</si>
  <si>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</si>
  <si>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</si>
  <si>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</si>
  <si>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</si>
  <si>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</si>
  <si>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</si>
  <si>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</si>
  <si>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</si>
  <si>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</si>
  <si>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</si>
  <si>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</si>
  <si>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</si>
  <si>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</si>
  <si>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</si>
  <si>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</si>
  <si>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</si>
  <si>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</si>
  <si>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</si>
  <si>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</si>
  <si>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</si>
  <si>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</si>
  <si>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</si>
  <si>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</si>
  <si>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</si>
  <si>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</si>
  <si>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</si>
  <si>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</si>
  <si>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</si>
  <si>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</si>
  <si>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</si>
  <si>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</si>
  <si>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</si>
  <si>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</si>
  <si>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</si>
  <si>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</si>
  <si>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</si>
  <si>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</si>
  <si>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</si>
  <si>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</si>
  <si>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</si>
  <si>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</si>
  <si>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</si>
  <si>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</si>
  <si>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</si>
  <si>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</si>
  <si>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</si>
  <si>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</si>
  <si>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</si>
  <si>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</si>
  <si>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</si>
  <si>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</si>
  <si>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</si>
  <si>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</si>
  <si>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</si>
  <si>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</si>
  <si>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</si>
  <si>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</si>
  <si>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</si>
  <si>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</si>
  <si>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</si>
  <si>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</si>
  <si>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</si>
  <si>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</si>
  <si>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</si>
  <si>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</si>
  <si>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</si>
  <si>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</si>
  <si>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</si>
  <si>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</si>
  <si>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</si>
  <si>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</si>
  <si>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</si>
  <si>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</si>
  <si>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</si>
  <si>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</si>
  <si>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</si>
  <si>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</si>
  <si>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</si>
  <si>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</si>
  <si>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</si>
  <si>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</si>
  <si>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</si>
  <si>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</si>
  <si>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</si>
  <si>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</si>
  <si>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</si>
  <si>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</si>
  <si>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</si>
  <si>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</si>
  <si>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</si>
  <si>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</si>
  <si>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</si>
  <si>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</si>
  <si>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</si>
  <si>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</si>
  <si>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</si>
  <si>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</si>
  <si>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</si>
  <si>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</si>
  <si>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</si>
  <si>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</si>
  <si>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</si>
  <si>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</si>
  <si>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</si>
  <si>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</si>
  <si>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</si>
  <si>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</si>
  <si>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</si>
  <si>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</si>
  <si>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</si>
  <si>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</si>
  <si>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</si>
  <si>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</si>
  <si>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</si>
  <si>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</si>
  <si>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</si>
  <si>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</si>
  <si>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</si>
  <si>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</si>
  <si>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</si>
  <si>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</si>
  <si>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</si>
  <si>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</si>
  <si>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</si>
  <si>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</si>
  <si>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</si>
  <si>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</si>
  <si>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</si>
  <si>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</si>
  <si>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</si>
  <si>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</si>
  <si>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</si>
  <si>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</si>
  <si>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</si>
  <si>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</si>
  <si>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</si>
  <si>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</si>
  <si>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</si>
  <si>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</si>
  <si>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</si>
  <si>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</si>
  <si>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</si>
  <si>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</si>
  <si>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</si>
  <si>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</si>
  <si>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</si>
  <si>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</si>
  <si>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</si>
  <si>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</si>
  <si>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</si>
  <si>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</si>
  <si>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</si>
  <si>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</si>
  <si>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</si>
  <si>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</si>
  <si>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</si>
  <si>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</si>
  <si>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</si>
  <si>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</si>
  <si>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</si>
  <si>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</si>
  <si>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</si>
  <si>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</si>
  <si>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</si>
  <si>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</si>
  <si>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</si>
  <si>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</si>
  <si>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</si>
  <si>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</si>
  <si>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</si>
  <si>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</si>
  <si>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</si>
  <si>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</si>
  <si>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</si>
  <si>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</si>
  <si>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</si>
  <si>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</si>
  <si>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</si>
  <si>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</si>
  <si>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</si>
  <si>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</si>
  <si>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</si>
  <si>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</si>
  <si>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</si>
  <si>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</si>
  <si>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</si>
  <si>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</si>
  <si>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</si>
  <si>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</si>
  <si>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</si>
  <si>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</si>
  <si>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</si>
  <si>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</si>
  <si>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</si>
  <si>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</si>
  <si>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</si>
  <si>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</si>
  <si>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</si>
  <si>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</si>
  <si>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</si>
  <si>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</si>
  <si>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</si>
  <si>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</si>
  <si>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</si>
  <si>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</si>
  <si>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</si>
  <si>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</si>
  <si>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</si>
  <si>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</si>
  <si>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</si>
  <si>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</si>
  <si>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</si>
  <si>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</si>
  <si>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</si>
  <si>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</si>
  <si>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</si>
  <si>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</si>
  <si>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</si>
  <si>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</si>
  <si>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</si>
  <si>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</si>
  <si>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</si>
  <si>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</si>
  <si>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</si>
  <si>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</si>
  <si>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</si>
  <si>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</si>
  <si>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</si>
  <si>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</si>
  <si>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</si>
  <si>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</si>
  <si>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</si>
  <si>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</si>
  <si>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</si>
  <si>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</si>
  <si>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</si>
  <si>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</si>
  <si>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</si>
  <si>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</si>
  <si>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</si>
  <si>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</si>
  <si>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</si>
  <si>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</si>
  <si>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</si>
  <si>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</si>
  <si>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</si>
  <si>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</si>
  <si>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</si>
  <si>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</si>
  <si>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</si>
  <si>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</si>
  <si>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</si>
  <si>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</si>
  <si>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</si>
  <si>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</si>
  <si>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</si>
  <si>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</si>
  <si>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</si>
  <si>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</si>
  <si>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</si>
  <si>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</si>
  <si>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</si>
  <si>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</si>
  <si>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</si>
  <si>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</si>
  <si>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</si>
  <si>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</si>
  <si>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</si>
  <si>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</si>
  <si>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</si>
  <si>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</si>
  <si>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</si>
  <si>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</si>
  <si>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</si>
  <si>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</si>
  <si>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</si>
  <si>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</si>
  <si>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</si>
  <si>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</si>
  <si>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</si>
  <si>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</si>
  <si>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</si>
  <si>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</si>
  <si>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</si>
  <si>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</si>
  <si>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</si>
  <si>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</si>
  <si>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</si>
  <si>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</si>
  <si>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</si>
  <si>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</si>
  <si>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</si>
  <si>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</si>
  <si>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</si>
  <si>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</si>
  <si>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</si>
  <si>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</si>
  <si>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</si>
  <si>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</si>
  <si>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</si>
  <si>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</si>
  <si>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</si>
  <si>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</si>
  <si>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</si>
  <si>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</si>
  <si>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</si>
  <si>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</si>
  <si>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</si>
  <si>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</si>
  <si>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</si>
  <si>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</si>
  <si>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</si>
  <si>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</si>
  <si>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</si>
  <si>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</si>
  <si>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</si>
  <si>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</si>
  <si>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</si>
  <si>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</si>
  <si>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</si>
  <si>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</si>
  <si>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</si>
  <si>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</si>
  <si>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</si>
  <si>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</si>
  <si>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</si>
  <si>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</si>
  <si>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</si>
  <si>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</si>
  <si>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</si>
  <si>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</si>
  <si>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</si>
  <si>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</si>
  <si>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</si>
  <si>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</si>
  <si>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</si>
  <si>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</si>
  <si>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</si>
  <si>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</si>
  <si>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</si>
  <si>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</si>
  <si>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</si>
  <si>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</si>
  <si>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</si>
  <si>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</si>
  <si>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</si>
  <si>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</si>
  <si>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</si>
  <si>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</si>
  <si>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</si>
  <si>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</si>
  <si>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</si>
  <si>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</si>
  <si>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</si>
  <si>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</si>
  <si>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</si>
  <si>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</si>
  <si>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</si>
  <si>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</si>
  <si>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</si>
  <si>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</si>
  <si>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</si>
  <si>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</si>
  <si>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</si>
  <si>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</si>
  <si>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</si>
  <si>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</si>
  <si>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</si>
  <si>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</si>
  <si>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</si>
  <si>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</si>
  <si>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</si>
  <si>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</si>
  <si>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</si>
  <si>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</si>
  <si>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</si>
  <si>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</si>
  <si>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</si>
  <si>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</si>
  <si>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</si>
  <si>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</si>
  <si>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</si>
  <si>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</si>
  <si>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</si>
  <si>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</si>
  <si>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</si>
  <si>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</si>
  <si>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</si>
  <si>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</si>
  <si>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</si>
  <si>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</si>
  <si>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</si>
  <si>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</si>
  <si>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</si>
  <si>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</si>
  <si>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</si>
  <si>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</si>
  <si>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</si>
  <si>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</si>
  <si>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</si>
  <si>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</si>
  <si>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</si>
  <si>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</si>
  <si>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</si>
  <si>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</si>
  <si>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</si>
  <si>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</si>
  <si>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</si>
  <si>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</si>
  <si>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</si>
  <si>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</si>
  <si>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</si>
  <si>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</si>
  <si>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</si>
  <si>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</si>
  <si>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</si>
  <si>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</si>
  <si>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</si>
  <si>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</si>
  <si>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</si>
  <si>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</si>
  <si>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</si>
  <si>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</si>
  <si>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</si>
  <si>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</si>
  <si>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</si>
  <si>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</si>
  <si>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</si>
  <si>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</si>
  <si>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</si>
  <si>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</si>
  <si>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</si>
  <si>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</si>
  <si>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</si>
  <si>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</si>
  <si>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</si>
  <si>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</si>
  <si>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</si>
  <si>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</si>
  <si>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</si>
  <si>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</si>
  <si>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</si>
  <si>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</si>
  <si>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</si>
  <si>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</si>
  <si>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</si>
  <si>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</si>
  <si>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</si>
  <si>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</si>
  <si>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</si>
  <si>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</si>
  <si>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</si>
  <si>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</si>
  <si>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</si>
  <si>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</si>
  <si>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</si>
  <si>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</si>
  <si>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</si>
  <si>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</si>
  <si>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</si>
  <si>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</si>
  <si>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</si>
  <si>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</si>
  <si>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</si>
  <si>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</si>
  <si>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</si>
  <si>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</si>
  <si>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</si>
  <si>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</si>
  <si>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</si>
  <si>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</si>
  <si>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</si>
  <si>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</si>
  <si>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</si>
  <si>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</si>
  <si>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</si>
  <si>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</si>
  <si>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</si>
  <si>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</si>
  <si>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</si>
  <si>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</si>
  <si>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</si>
  <si>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</si>
  <si>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</si>
  <si>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</si>
  <si>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</si>
  <si>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</si>
  <si>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</si>
  <si>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</si>
  <si>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</si>
  <si>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</si>
  <si>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</si>
  <si>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</si>
  <si>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</si>
  <si>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</si>
  <si>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</si>
  <si>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</si>
  <si>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</si>
  <si>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</si>
  <si>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</si>
  <si>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</si>
  <si>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</si>
  <si>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</si>
  <si>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</si>
  <si>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</si>
  <si>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</si>
  <si>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</si>
  <si>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</si>
  <si>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</si>
  <si>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</si>
  <si>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</si>
  <si>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</si>
  <si>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</si>
  <si>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</si>
  <si>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</si>
  <si>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</si>
  <si>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</si>
  <si>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</si>
  <si>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</si>
  <si>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</si>
  <si>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</si>
  <si>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</si>
  <si>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</si>
  <si>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</si>
  <si>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</si>
  <si>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</si>
  <si>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</si>
  <si>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</si>
  <si>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</si>
  <si>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</si>
  <si>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</si>
  <si>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</si>
  <si>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</si>
  <si>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</si>
  <si>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</si>
  <si>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</si>
  <si>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</si>
  <si>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</si>
  <si>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</si>
  <si>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</si>
  <si>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</si>
  <si>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</si>
  <si>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</si>
  <si>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</si>
  <si>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</si>
  <si>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</si>
  <si>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</si>
  <si>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</si>
  <si>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</si>
  <si>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</si>
  <si>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</si>
  <si>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</si>
  <si>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</si>
  <si>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</si>
  <si>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</si>
  <si>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</si>
  <si>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</si>
  <si>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</si>
  <si>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</si>
  <si>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</si>
  <si>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</si>
  <si>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</si>
  <si>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</si>
  <si>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</si>
  <si>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</si>
  <si>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</si>
  <si>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</si>
  <si>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</si>
  <si>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</si>
  <si>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</si>
  <si>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</si>
  <si>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</si>
  <si>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</si>
  <si>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</si>
  <si>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</si>
  <si>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</si>
  <si>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</si>
  <si>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</si>
  <si>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</si>
  <si>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</si>
  <si>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</si>
  <si>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</si>
  <si>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</si>
  <si>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</si>
  <si>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</si>
  <si>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</si>
  <si>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</si>
  <si>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</si>
  <si>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</si>
  <si>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</si>
  <si>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</si>
  <si>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</si>
  <si>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</si>
  <si>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</si>
  <si>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</si>
  <si>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</si>
  <si>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</si>
  <si>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</si>
  <si>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</si>
  <si>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</si>
  <si>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</si>
  <si>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</si>
  <si>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</si>
  <si>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</si>
  <si>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</si>
  <si>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</si>
  <si>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</si>
  <si>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</si>
  <si>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</si>
  <si>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</si>
  <si>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</si>
  <si>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</si>
  <si>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</si>
  <si>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</si>
  <si>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</si>
  <si>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</si>
  <si>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</si>
  <si>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</si>
  <si>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</si>
  <si>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</si>
  <si>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</si>
  <si>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</si>
  <si>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</si>
  <si>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</si>
  <si>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</si>
  <si>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</si>
  <si>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</si>
  <si>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</si>
  <si>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</si>
  <si>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</si>
  <si>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</si>
  <si>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</si>
  <si>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</si>
  <si>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</si>
  <si>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</si>
  <si>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</si>
  <si>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</si>
  <si>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</si>
  <si>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</si>
  <si>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</si>
  <si>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</si>
  <si>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</si>
  <si>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</si>
  <si>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</si>
  <si>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</si>
  <si>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</si>
  <si>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</si>
  <si>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</si>
  <si>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</si>
  <si>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</si>
  <si>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</si>
  <si>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</si>
  <si>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</si>
  <si>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</si>
  <si>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</si>
  <si>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</si>
  <si>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</si>
  <si>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</si>
  <si>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</si>
  <si>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</si>
  <si>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</si>
  <si>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</si>
  <si>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</si>
  <si>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</si>
  <si>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</si>
  <si>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</si>
  <si>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</si>
  <si>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</si>
  <si>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</si>
  <si>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</si>
  <si>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</si>
  <si>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</si>
  <si>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</si>
  <si>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</si>
  <si>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</si>
  <si>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</si>
  <si>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</si>
  <si>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</si>
  <si>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</si>
  <si>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</si>
  <si>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</si>
  <si>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</si>
  <si>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</si>
  <si>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</si>
  <si>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</si>
  <si>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</si>
  <si>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</si>
  <si>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</si>
  <si>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</si>
  <si>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</si>
  <si>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</si>
  <si>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</si>
  <si>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</si>
  <si>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</si>
  <si>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</si>
  <si>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</si>
  <si>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</si>
  <si>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</si>
  <si>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</si>
  <si>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</si>
  <si>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</si>
  <si>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</si>
  <si>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</si>
  <si>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</si>
  <si>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</si>
  <si>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</si>
  <si>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</si>
  <si>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</si>
  <si>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</si>
  <si>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</si>
  <si>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</si>
  <si>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</si>
  <si>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</si>
  <si>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</si>
  <si>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</si>
  <si>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</si>
  <si>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</si>
  <si>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</si>
  <si>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</si>
  <si>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</si>
  <si>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</si>
  <si>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</si>
  <si>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</si>
  <si>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</si>
  <si>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</si>
  <si>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</si>
  <si>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</si>
  <si>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</si>
  <si>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</si>
  <si>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</si>
  <si>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</si>
  <si>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</si>
  <si>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</si>
  <si>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</si>
  <si>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</si>
  <si>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</si>
  <si>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</si>
  <si>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</si>
  <si>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</si>
  <si>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</si>
  <si>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</si>
  <si>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</si>
  <si>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</si>
  <si>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</si>
  <si>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</si>
  <si>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</si>
  <si>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</si>
  <si>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</si>
  <si>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</si>
  <si>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</si>
  <si>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</si>
  <si>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</si>
  <si>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</si>
  <si>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</si>
  <si>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</si>
  <si>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</si>
  <si>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</si>
  <si>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</si>
  <si>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</si>
  <si>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</si>
  <si>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</si>
  <si>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</si>
  <si>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</si>
  <si>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</si>
  <si>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</si>
  <si>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</si>
  <si>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</si>
  <si>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</si>
  <si>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</si>
  <si>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</si>
  <si>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</si>
  <si>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</si>
  <si>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</si>
  <si>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</si>
  <si>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</si>
  <si>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</si>
  <si>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</si>
  <si>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</si>
  <si>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</si>
  <si>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</si>
  <si>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</si>
  <si>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</si>
  <si>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</si>
  <si>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</si>
  <si>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</si>
  <si>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</si>
  <si>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</si>
  <si>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</si>
  <si>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</si>
  <si>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</si>
  <si>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</si>
  <si>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</si>
  <si>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</si>
  <si>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</si>
  <si>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</si>
  <si>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</si>
  <si>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</si>
  <si>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</si>
  <si>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</si>
  <si>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</si>
  <si>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</si>
  <si>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</si>
  <si>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</si>
  <si>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</si>
  <si>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</si>
  <si>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</si>
  <si>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</si>
  <si>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</si>
  <si>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</si>
  <si>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</si>
  <si>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</si>
  <si>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</si>
  <si>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</si>
  <si>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</si>
  <si>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</si>
  <si>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</si>
  <si>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</si>
  <si>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</si>
  <si>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</si>
  <si>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</si>
  <si>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</si>
  <si>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</si>
  <si>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</si>
  <si>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</si>
  <si>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</si>
  <si>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</si>
  <si>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</si>
  <si>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</si>
  <si>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</si>
  <si>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</si>
  <si>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</si>
  <si>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</si>
  <si>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</si>
  <si>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</si>
  <si>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</si>
  <si>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</si>
  <si>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</si>
  <si>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</si>
  <si>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</si>
  <si>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</si>
  <si>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</si>
  <si>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</si>
  <si>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</si>
  <si>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</si>
  <si>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</si>
  <si>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</si>
  <si>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</si>
  <si>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</si>
  <si>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</si>
  <si>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</si>
  <si>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</si>
  <si>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</si>
  <si>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</si>
  <si>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</si>
  <si>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</si>
  <si>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</si>
  <si>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</si>
  <si>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</si>
  <si>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</si>
  <si>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</si>
  <si>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</si>
  <si>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</si>
  <si>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</si>
  <si>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</si>
  <si>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</si>
  <si>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</si>
  <si>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</si>
  <si>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</si>
  <si>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</si>
  <si>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</si>
  <si>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</si>
  <si>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</si>
  <si>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</si>
  <si>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</si>
  <si>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</si>
  <si>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</si>
  <si>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</si>
  <si>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</si>
  <si>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</si>
  <si>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</si>
  <si>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</si>
  <si>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</si>
  <si>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</si>
  <si>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</si>
  <si>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</si>
  <si>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</si>
  <si>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</si>
  <si>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</si>
  <si>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</si>
  <si>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</si>
  <si>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</si>
  <si>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</si>
  <si>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</si>
  <si>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</si>
  <si>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</si>
  <si>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</si>
  <si>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</si>
  <si>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</si>
  <si>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</si>
  <si>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</si>
  <si>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</si>
  <si>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</si>
  <si>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</si>
  <si>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</si>
  <si>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</si>
  <si>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</si>
  <si>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</si>
  <si>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</si>
  <si>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</si>
  <si>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</si>
  <si>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</si>
  <si>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</si>
  <si>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</si>
  <si>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</si>
  <si>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</si>
  <si>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</si>
  <si>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</si>
  <si>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</si>
  <si>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</si>
  <si>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</si>
  <si>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</si>
  <si>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</si>
  <si>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</si>
  <si>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</si>
  <si>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</si>
  <si>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</si>
  <si>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</si>
  <si>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</si>
  <si>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</si>
  <si>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</si>
  <si>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</si>
  <si>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</si>
  <si>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</si>
  <si>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</si>
  <si>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</si>
  <si>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</si>
  <si>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</si>
  <si>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</si>
  <si>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</si>
  <si>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</si>
  <si>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</si>
  <si>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</si>
  <si>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</si>
  <si>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</si>
  <si>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</si>
  <si>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</si>
  <si>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</si>
  <si>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</si>
  <si>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</si>
  <si>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</si>
  <si>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</si>
  <si>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</si>
  <si>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</si>
  <si>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</si>
  <si>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</si>
  <si>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</si>
  <si>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</si>
  <si>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</si>
  <si>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</si>
  <si>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</si>
  <si>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</si>
  <si>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</si>
  <si>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</si>
  <si>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</si>
  <si>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</si>
  <si>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</si>
  <si>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</si>
  <si>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</si>
  <si>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</si>
  <si>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</si>
  <si>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</si>
  <si>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</si>
  <si>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</si>
  <si>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</si>
  <si>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</si>
  <si>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</si>
  <si>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</si>
  <si>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</si>
  <si>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</si>
  <si>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</si>
  <si>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</si>
  <si>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</si>
  <si>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</si>
  <si>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</si>
  <si>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</si>
  <si>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</si>
  <si>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</si>
  <si>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</si>
  <si>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</si>
  <si>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</si>
  <si>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</si>
  <si>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</si>
  <si>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</si>
  <si>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</si>
  <si>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</si>
  <si>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</si>
  <si>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</si>
  <si>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</si>
  <si>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</si>
  <si>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</si>
  <si>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</si>
  <si>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</si>
  <si>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</si>
  <si>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</si>
  <si>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</si>
  <si>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</si>
  <si>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</si>
  <si>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</si>
  <si>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</si>
  <si>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</si>
  <si>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</si>
  <si>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</si>
  <si>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</si>
  <si>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</si>
  <si>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</si>
  <si>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</si>
  <si>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</si>
  <si>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</si>
  <si>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</si>
  <si>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</si>
  <si>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</si>
  <si>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</si>
  <si>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</si>
  <si>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</si>
  <si>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</si>
  <si>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</si>
  <si>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</si>
  <si>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</si>
  <si>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</si>
  <si>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</si>
  <si>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</si>
  <si>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</si>
  <si>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</si>
  <si>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</si>
  <si>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</si>
  <si>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</si>
  <si>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</si>
  <si>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</si>
  <si>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</si>
  <si>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</si>
  <si>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</si>
  <si>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</si>
  <si>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</si>
  <si>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</si>
  <si>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</si>
  <si>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</si>
  <si>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</si>
  <si>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</si>
  <si>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</si>
  <si>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</si>
  <si>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</si>
  <si>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</si>
  <si>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</si>
  <si>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</si>
  <si>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</si>
  <si>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</si>
  <si>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</si>
  <si>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</si>
  <si>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</si>
  <si>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</si>
  <si>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</si>
  <si>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</si>
  <si>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</si>
  <si>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</si>
  <si>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</si>
  <si>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</si>
  <si>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</si>
  <si>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</si>
  <si>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</si>
  <si>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</si>
  <si>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</si>
  <si>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</si>
  <si>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</si>
  <si>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</si>
  <si>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</si>
  <si>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</si>
  <si>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</si>
  <si>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</si>
  <si>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</si>
  <si>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</si>
  <si>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</si>
  <si>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</si>
  <si>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</si>
  <si>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</si>
  <si>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</si>
  <si>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</si>
  <si>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</si>
  <si>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</si>
  <si>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</si>
  <si>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</si>
  <si>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</si>
  <si>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</si>
  <si>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</si>
  <si>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</si>
  <si>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</si>
  <si>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</si>
  <si>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</si>
  <si>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</si>
  <si>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</si>
  <si>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</si>
  <si>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</si>
  <si>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</si>
  <si>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</si>
  <si>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</si>
  <si>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</si>
  <si>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</si>
  <si>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</si>
  <si>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</si>
  <si>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</si>
  <si>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</si>
  <si>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</si>
  <si>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</si>
  <si>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</si>
  <si>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</si>
  <si>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</si>
  <si>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</si>
  <si>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</si>
  <si>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</si>
  <si>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</si>
  <si>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</si>
  <si>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</si>
  <si>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</si>
  <si>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</si>
  <si>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</si>
  <si>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</si>
  <si>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</si>
  <si>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</si>
  <si>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</si>
  <si>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</si>
  <si>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</si>
  <si>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</si>
  <si>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</si>
  <si>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</si>
  <si>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</si>
  <si>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</si>
  <si>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</si>
  <si>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</si>
  <si>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</si>
  <si>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</si>
  <si>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</si>
  <si>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</si>
  <si>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</si>
  <si>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</si>
  <si>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</si>
  <si>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</si>
  <si>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</si>
  <si>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</si>
  <si>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</si>
  <si>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</si>
  <si>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</si>
  <si>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</si>
  <si>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</si>
  <si>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</si>
  <si>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</si>
  <si>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</si>
  <si>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</si>
  <si>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</si>
  <si>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</si>
  <si>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</si>
  <si>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</si>
  <si>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</si>
  <si>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</si>
  <si>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</si>
  <si>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</si>
  <si>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</si>
  <si>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</si>
  <si>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</si>
  <si>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</si>
  <si>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</si>
  <si>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</si>
  <si>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</si>
  <si>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</si>
  <si>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</si>
  <si>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</si>
  <si>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</si>
  <si>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</si>
  <si>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</si>
  <si>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</si>
  <si>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</si>
  <si>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</si>
  <si>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</si>
  <si>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</si>
  <si>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</si>
  <si>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</si>
  <si>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</si>
  <si>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</si>
  <si>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</si>
  <si>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</si>
  <si>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</si>
  <si>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</si>
  <si>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</si>
  <si>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</si>
  <si>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</si>
  <si>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</si>
  <si>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</si>
  <si>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</si>
  <si>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</si>
  <si>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</si>
  <si>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</si>
  <si>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</si>
  <si>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</si>
  <si>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</si>
  <si>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</si>
  <si>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</si>
  <si>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</si>
  <si>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</si>
  <si>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</si>
  <si>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</si>
  <si>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</si>
  <si>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</si>
  <si>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</si>
  <si>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</si>
  <si>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</si>
  <si>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</si>
  <si>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</si>
  <si>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</si>
  <si>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</si>
  <si>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</si>
  <si>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</si>
  <si>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</si>
  <si>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</si>
  <si>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</si>
  <si>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</si>
  <si>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</si>
  <si>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</si>
  <si>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</si>
  <si>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</si>
  <si>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</si>
  <si>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</si>
  <si>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</si>
  <si>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</si>
  <si>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</si>
  <si>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</si>
  <si>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</si>
  <si>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</si>
  <si>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</si>
  <si>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</si>
  <si>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</si>
  <si>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</si>
  <si>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</si>
  <si>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</si>
  <si>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</si>
  <si>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</si>
  <si>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</si>
  <si>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</si>
  <si>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</si>
  <si>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</si>
  <si>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</si>
  <si>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</si>
  <si>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</si>
  <si>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</si>
  <si>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</si>
  <si>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</si>
  <si>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</si>
  <si>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</si>
  <si>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</si>
  <si>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</si>
  <si>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</si>
  <si>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</si>
  <si>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</si>
  <si>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</si>
  <si>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</si>
  <si>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</si>
  <si>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</si>
  <si>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</si>
  <si>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</si>
  <si>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</si>
  <si>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</si>
  <si>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</si>
  <si>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</si>
  <si>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</si>
  <si>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</si>
  <si>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</si>
  <si>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</si>
  <si>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</si>
  <si>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</si>
  <si>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</si>
  <si>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</si>
  <si>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</si>
  <si>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</si>
  <si>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</si>
  <si>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</si>
  <si>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</si>
  <si>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</si>
  <si>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</si>
  <si>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</si>
  <si>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</si>
  <si>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</si>
  <si>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</si>
  <si>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</si>
  <si>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</si>
  <si>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</si>
  <si>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</si>
  <si>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</si>
  <si>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</si>
  <si>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</si>
  <si>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</si>
  <si>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</si>
  <si>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</si>
  <si>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</si>
  <si>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</si>
  <si>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</si>
  <si>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</si>
  <si>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</si>
  <si>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</si>
  <si>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</si>
  <si>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</si>
  <si>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</si>
  <si>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</si>
  <si>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</si>
  <si>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</si>
  <si>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</si>
  <si>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</si>
  <si>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</si>
  <si>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</si>
  <si>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</si>
  <si>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</si>
  <si>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</si>
  <si>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</si>
  <si>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</si>
  <si>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</si>
  <si>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</si>
  <si>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</si>
  <si>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</si>
  <si>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</si>
  <si>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</si>
  <si>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</si>
  <si>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</si>
  <si>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</si>
  <si>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</si>
  <si>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</si>
  <si>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</si>
  <si>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</si>
  <si>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</si>
  <si>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</si>
  <si>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</si>
  <si>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</si>
  <si>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</si>
  <si>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</si>
  <si>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</si>
  <si>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</si>
  <si>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</si>
  <si>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</si>
  <si>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</si>
  <si>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</si>
  <si>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</si>
  <si>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</si>
  <si>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</si>
  <si>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</si>
  <si>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</si>
  <si>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</si>
  <si>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</si>
  <si>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</si>
  <si>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</si>
  <si>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</si>
  <si>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</si>
  <si>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</si>
  <si>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</si>
  <si>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</si>
  <si>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</si>
  <si>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</si>
  <si>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</si>
  <si>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</si>
  <si>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</si>
  <si>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</si>
  <si>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</si>
  <si>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</si>
  <si>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</si>
  <si>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</si>
  <si>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</si>
  <si>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</si>
  <si>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</si>
  <si>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</si>
  <si>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</si>
  <si>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</si>
  <si>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</si>
  <si>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</si>
  <si>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</si>
  <si>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</si>
  <si>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</si>
  <si>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</si>
  <si>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</si>
  <si>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</si>
  <si>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</si>
  <si>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</si>
  <si>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</si>
  <si>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</si>
  <si>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</si>
  <si>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</si>
  <si>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</si>
  <si>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</si>
  <si>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</si>
  <si>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</si>
  <si>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</si>
  <si>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</si>
  <si>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</si>
  <si>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</si>
  <si>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</si>
  <si>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</si>
  <si>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</si>
  <si>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</si>
  <si>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</si>
  <si>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</si>
  <si>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</si>
  <si>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</si>
  <si>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</si>
  <si>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</si>
  <si>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</si>
  <si>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</si>
  <si>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</si>
  <si>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</si>
  <si>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</si>
  <si>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</si>
  <si>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</si>
  <si>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</si>
  <si>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</si>
  <si>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</si>
  <si>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</si>
  <si>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</si>
  <si>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</si>
  <si>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</si>
  <si>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</si>
  <si>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</si>
  <si>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</si>
  <si>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</si>
  <si>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</si>
  <si>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</si>
  <si>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</si>
  <si>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</si>
  <si>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</si>
  <si>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</si>
  <si>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</si>
  <si>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</si>
  <si>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</si>
  <si>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</si>
  <si>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</si>
  <si>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</si>
  <si>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</si>
  <si>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</si>
  <si>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</si>
  <si>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</si>
  <si>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</si>
  <si>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</si>
  <si>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</si>
  <si>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</si>
  <si>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</si>
  <si>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</si>
  <si>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</si>
  <si>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</si>
  <si>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</si>
  <si>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</si>
  <si>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</si>
  <si>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</si>
  <si>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</si>
  <si>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</si>
  <si>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</si>
  <si>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</si>
  <si>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</si>
  <si>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</si>
  <si>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</si>
  <si>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</si>
  <si>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</si>
  <si>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</si>
  <si>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</si>
  <si>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</si>
  <si>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</si>
  <si>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</si>
  <si>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</si>
  <si>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</si>
  <si>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</si>
  <si>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</si>
  <si>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</si>
  <si>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</si>
  <si>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</si>
  <si>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</si>
  <si>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</si>
  <si>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</si>
  <si>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</si>
  <si>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</si>
  <si>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</si>
  <si>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</si>
  <si>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</si>
  <si>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</si>
  <si>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</si>
  <si>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</si>
  <si>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</si>
  <si>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</si>
  <si>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</si>
  <si>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</si>
  <si>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</si>
  <si>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</si>
  <si>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</si>
  <si>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</si>
  <si>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</si>
  <si>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</si>
  <si>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</si>
  <si>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</si>
  <si>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</si>
  <si>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</si>
  <si>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</si>
  <si>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</si>
  <si>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</si>
  <si>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</si>
  <si>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</si>
  <si>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</si>
  <si>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</si>
  <si>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</si>
  <si>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</si>
  <si>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</si>
  <si>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</si>
  <si>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</si>
  <si>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</si>
  <si>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</si>
  <si>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</si>
  <si>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</si>
  <si>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</si>
  <si>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</si>
  <si>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</si>
  <si>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</si>
  <si>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</si>
  <si>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</si>
  <si>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</si>
  <si>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</si>
  <si>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</si>
  <si>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</si>
  <si>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</si>
  <si>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</si>
  <si>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</si>
  <si>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</si>
  <si>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</si>
  <si>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</si>
  <si>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</si>
  <si>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</si>
  <si>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</si>
  <si>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</si>
  <si>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</si>
  <si>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</si>
  <si>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</si>
  <si>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</si>
  <si>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</si>
  <si>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</si>
  <si>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</si>
  <si>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</si>
  <si>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</si>
  <si>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</si>
  <si>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</si>
  <si>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</si>
  <si>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</si>
  <si>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</si>
  <si>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</si>
  <si>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</si>
  <si>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</si>
  <si>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</si>
  <si>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</si>
  <si>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</si>
  <si>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</si>
  <si>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</si>
  <si>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</si>
  <si>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</si>
  <si>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</si>
  <si>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</si>
  <si>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</si>
  <si>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</si>
  <si>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</si>
  <si>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</si>
  <si>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</si>
  <si>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</si>
  <si>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</si>
  <si>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</si>
  <si>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</si>
  <si>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</si>
  <si>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</si>
  <si>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</si>
  <si>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</si>
  <si>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</si>
  <si>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</si>
  <si>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</si>
  <si>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</si>
  <si>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</si>
  <si>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</si>
  <si>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</si>
  <si>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</si>
  <si>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</si>
  <si>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</si>
  <si>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</si>
  <si>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</si>
  <si>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</si>
  <si>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</si>
  <si>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</si>
  <si>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</si>
  <si>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</si>
  <si>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</si>
  <si>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</si>
  <si>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</si>
  <si>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</si>
  <si>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</si>
  <si>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</si>
  <si>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</si>
  <si>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</si>
  <si>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</si>
  <si>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</si>
  <si>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</si>
  <si>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</si>
  <si>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</si>
  <si>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</si>
  <si>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</si>
  <si>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</si>
  <si>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</si>
  <si>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</si>
  <si>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</si>
  <si>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</si>
  <si>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</si>
  <si>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</si>
  <si>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</si>
  <si>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</si>
  <si>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</si>
  <si>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</si>
  <si>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</si>
  <si>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</si>
  <si>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</si>
  <si>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</si>
  <si>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</si>
  <si>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</si>
  <si>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</si>
  <si>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</si>
  <si>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</si>
  <si>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</si>
  <si>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</si>
  <si>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</si>
  <si>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</si>
  <si>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</si>
  <si>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</si>
  <si>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</si>
  <si>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</si>
  <si>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</si>
  <si>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</si>
  <si>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</si>
  <si>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</si>
  <si>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</si>
  <si>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</si>
  <si>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</si>
  <si>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</si>
  <si>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</si>
  <si>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</si>
  <si>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</si>
  <si>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</si>
  <si>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</si>
  <si>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</si>
  <si>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</si>
  <si>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</si>
  <si>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</si>
  <si>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</si>
  <si>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</si>
  <si>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</si>
  <si>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</si>
  <si>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</si>
  <si>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</si>
  <si>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</si>
  <si>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</si>
  <si>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</si>
  <si>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</si>
  <si>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</si>
  <si>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</si>
  <si>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</si>
  <si>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</si>
  <si>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</si>
  <si>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</si>
  <si>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</si>
  <si>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</si>
  <si>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</si>
  <si>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</si>
  <si>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</si>
  <si>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</si>
  <si>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</si>
  <si>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</si>
  <si>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</si>
  <si>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</si>
  <si>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</si>
  <si>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</si>
  <si>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</si>
  <si>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</si>
  <si>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</si>
  <si>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</si>
  <si>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</si>
  <si>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</si>
  <si>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</si>
  <si>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</si>
  <si>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</si>
  <si>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</si>
  <si>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</si>
  <si>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</si>
  <si>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</si>
  <si>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</si>
  <si>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</si>
  <si>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</si>
  <si>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</si>
  <si>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</si>
  <si>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</si>
  <si>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</si>
  <si>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</si>
  <si>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</si>
  <si>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</si>
  <si>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</si>
  <si>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</si>
  <si>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</si>
  <si>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</si>
  <si>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</si>
  <si>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</si>
  <si>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</si>
  <si>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</si>
  <si>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</si>
  <si>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</si>
  <si>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</si>
  <si>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</si>
  <si>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</si>
  <si>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</si>
  <si>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</si>
  <si>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</si>
  <si>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</si>
  <si>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</si>
  <si>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</si>
  <si>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</si>
  <si>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</si>
  <si>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</si>
  <si>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</si>
  <si>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</si>
  <si>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</si>
  <si>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</si>
  <si>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</si>
  <si>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</si>
  <si>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</si>
  <si>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</si>
  <si>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</si>
  <si>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</si>
  <si>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</si>
  <si>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</si>
  <si>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</si>
  <si>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</si>
  <si>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</si>
  <si>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</si>
  <si>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</si>
  <si>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</si>
  <si>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</si>
  <si>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</si>
  <si>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</si>
  <si>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</si>
  <si>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</si>
  <si>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</si>
  <si>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</si>
  <si>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</si>
  <si>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</si>
  <si>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</si>
  <si>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</si>
  <si>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</si>
  <si>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</si>
  <si>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</si>
  <si>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</si>
  <si>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</si>
  <si>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</si>
  <si>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</si>
  <si>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</si>
  <si>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</si>
  <si>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</si>
  <si>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</si>
  <si>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</si>
  <si>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</si>
  <si>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</si>
  <si>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</si>
  <si>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</si>
  <si>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</si>
  <si>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</si>
  <si>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</si>
  <si>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</si>
  <si>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</si>
  <si>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</si>
  <si>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</si>
  <si>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</si>
  <si>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</si>
  <si>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</si>
  <si>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</si>
  <si>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</si>
  <si>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</si>
  <si>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</si>
  <si>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</si>
  <si>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</si>
  <si>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</si>
  <si>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</si>
  <si>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</si>
  <si>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</si>
  <si>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</si>
  <si>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</si>
  <si>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</si>
  <si>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</si>
  <si>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</si>
  <si>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</si>
  <si>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</si>
  <si>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</si>
  <si>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</si>
  <si>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</si>
  <si>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</si>
  <si>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</si>
  <si>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</si>
  <si>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</si>
  <si>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</si>
  <si>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</si>
  <si>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</si>
  <si>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</si>
  <si>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</si>
  <si>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</si>
  <si>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</si>
  <si>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</si>
  <si>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</si>
  <si>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</si>
  <si>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</si>
  <si>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</si>
  <si>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</si>
  <si>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</si>
  <si>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</si>
  <si>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</si>
  <si>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</si>
  <si>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</si>
  <si>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</si>
  <si>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</si>
  <si>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</si>
  <si>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</si>
  <si>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</si>
  <si>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</si>
  <si>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</si>
  <si>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</si>
  <si>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</si>
  <si>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</si>
  <si>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</si>
  <si>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</si>
  <si>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</si>
  <si>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</si>
  <si>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</si>
  <si>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</si>
  <si>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</si>
  <si>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</si>
  <si>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</si>
  <si>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</si>
  <si>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</si>
  <si>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</si>
  <si>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</si>
  <si>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</si>
  <si>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</si>
  <si>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</si>
  <si>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</si>
  <si>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</si>
  <si>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</si>
  <si>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</si>
  <si>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</si>
  <si>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</si>
  <si>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</si>
  <si>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</si>
  <si>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</si>
  <si>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</si>
  <si>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</si>
  <si>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</si>
  <si>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</si>
  <si>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</si>
  <si>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</si>
  <si>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</si>
  <si>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</si>
  <si>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</si>
  <si>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</si>
  <si>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</si>
  <si>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</si>
  <si>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</si>
  <si>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</si>
  <si>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</si>
  <si>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</si>
  <si>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</si>
  <si>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</si>
  <si>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</si>
  <si>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</si>
  <si>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</si>
  <si>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</si>
  <si>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</si>
  <si>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</si>
  <si>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</si>
  <si>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</si>
  <si>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</si>
  <si>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</si>
  <si>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</si>
  <si>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</si>
  <si>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</si>
  <si>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</si>
  <si>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</si>
  <si>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</si>
  <si>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</si>
  <si>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</si>
  <si>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</si>
  <si>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</si>
  <si>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</si>
  <si>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</si>
  <si>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</si>
  <si>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</si>
  <si>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</si>
  <si>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</si>
  <si>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</si>
  <si>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</si>
  <si>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</si>
  <si>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</si>
  <si>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</si>
  <si>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</si>
  <si>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</si>
  <si>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</si>
  <si>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</si>
  <si>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</si>
  <si>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</si>
  <si>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</si>
  <si>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</si>
  <si>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</si>
  <si>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</si>
  <si>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</si>
  <si>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</si>
  <si>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</si>
  <si>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</si>
  <si>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</si>
  <si>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</si>
  <si>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</si>
  <si>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</si>
  <si>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</si>
  <si>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</si>
  <si>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</si>
  <si>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</si>
  <si>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</si>
  <si>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</si>
  <si>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</si>
  <si>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</si>
  <si>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</si>
  <si>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</si>
  <si>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</si>
  <si>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</si>
  <si>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</si>
  <si>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</si>
  <si>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</si>
  <si>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</si>
  <si>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</si>
  <si>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</si>
  <si>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</si>
  <si>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</si>
  <si>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</si>
  <si>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</si>
  <si>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</si>
  <si>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</si>
  <si>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</si>
  <si>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</si>
  <si>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</si>
  <si>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</si>
  <si>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</si>
  <si>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</si>
  <si>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</si>
  <si>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</si>
  <si>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</si>
  <si>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</si>
  <si>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</si>
  <si>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</si>
  <si>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</si>
  <si>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</si>
  <si>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</si>
  <si>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</si>
  <si>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</si>
  <si>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</si>
  <si>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</si>
  <si>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</si>
  <si>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</si>
  <si>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</si>
  <si>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</si>
  <si>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</si>
  <si>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</si>
  <si>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</si>
  <si>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</si>
  <si>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</si>
  <si>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</si>
  <si>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</si>
  <si>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</si>
  <si>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</si>
  <si>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</si>
  <si>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</si>
  <si>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</si>
  <si>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</si>
  <si>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</si>
  <si>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</si>
  <si>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</si>
  <si>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</si>
  <si>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</si>
  <si>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</si>
  <si>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</si>
  <si>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</si>
  <si>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</si>
  <si>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</si>
  <si>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</si>
  <si>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</si>
  <si>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</si>
  <si>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</si>
  <si>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</si>
  <si>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</si>
  <si>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</si>
  <si>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</si>
  <si>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</si>
  <si>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</si>
  <si>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</si>
  <si>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</si>
  <si>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</si>
  <si>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</si>
  <si>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</si>
  <si>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</si>
  <si>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</si>
  <si>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</si>
  <si>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</si>
  <si>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</si>
  <si>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</si>
  <si>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</si>
  <si>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</si>
  <si>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</si>
  <si>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</si>
  <si>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</si>
  <si>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</si>
  <si>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</si>
  <si>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</si>
  <si>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</si>
  <si>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</si>
  <si>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</si>
  <si>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</si>
  <si>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</si>
  <si>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</si>
  <si>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</si>
  <si>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</si>
  <si>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</si>
  <si>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</si>
  <si>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</si>
  <si>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</si>
  <si>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</si>
  <si>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</si>
  <si>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</si>
  <si>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</si>
  <si>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</si>
  <si>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</si>
  <si>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</si>
  <si>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</si>
  <si>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</si>
  <si>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</si>
  <si>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</si>
  <si>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</si>
  <si>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</si>
  <si>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</si>
  <si>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</si>
  <si>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</si>
  <si>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</si>
  <si>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</si>
  <si>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</si>
  <si>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</si>
  <si>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</si>
  <si>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</si>
  <si>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</si>
  <si>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</si>
  <si>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</si>
  <si>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</si>
  <si>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</si>
  <si>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</si>
  <si>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</si>
  <si>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</si>
  <si>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</si>
  <si>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</si>
  <si>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</si>
  <si>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</si>
  <si>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</si>
  <si>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</si>
  <si>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</si>
  <si>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</si>
  <si>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</si>
  <si>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</si>
  <si>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</si>
  <si>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</si>
  <si>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</si>
  <si>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</si>
  <si>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</si>
  <si>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</si>
  <si>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</si>
  <si>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</si>
  <si>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</si>
  <si>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</si>
  <si>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</si>
  <si>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</si>
  <si>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</si>
  <si>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</si>
  <si>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</si>
  <si>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</si>
  <si>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</si>
  <si>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</si>
  <si>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</si>
  <si>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</si>
  <si>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</si>
  <si>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</si>
  <si>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</si>
  <si>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</si>
  <si>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</si>
  <si>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</si>
  <si>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</si>
  <si>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</si>
  <si>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</si>
  <si>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</si>
  <si>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</si>
  <si>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</si>
  <si>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</si>
  <si>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</si>
  <si>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</si>
  <si>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</si>
  <si>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</si>
  <si>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</si>
  <si>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</si>
  <si>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</si>
  <si>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</si>
  <si>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</si>
  <si>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</si>
  <si>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</si>
  <si>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</si>
  <si>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</si>
  <si>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</si>
  <si>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</si>
  <si>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</si>
  <si>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</si>
  <si>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</si>
  <si>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</si>
  <si>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</si>
  <si>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</si>
  <si>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</si>
  <si>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</si>
  <si>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</si>
  <si>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</si>
  <si>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</si>
  <si>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</si>
  <si>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</si>
  <si>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</si>
  <si>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</si>
  <si>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</si>
  <si>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</si>
  <si>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</si>
  <si>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</si>
  <si>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</si>
  <si>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</si>
  <si>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</si>
  <si>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</si>
  <si>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</si>
  <si>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</si>
  <si>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</si>
  <si>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</si>
  <si>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</si>
  <si>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</si>
  <si>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</si>
  <si>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</si>
  <si>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</si>
  <si>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</si>
  <si>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</si>
  <si>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</si>
  <si>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</si>
  <si>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</si>
  <si>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</si>
  <si>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</si>
  <si>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</si>
  <si>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</si>
  <si>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</si>
  <si>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</si>
  <si>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</si>
  <si>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</si>
  <si>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</si>
  <si>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</si>
  <si>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</si>
  <si>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</si>
  <si>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</si>
  <si>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</si>
  <si>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</si>
  <si>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</si>
  <si>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</si>
  <si>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</si>
  <si>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</si>
  <si>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</si>
  <si>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</si>
  <si>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</si>
  <si>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</si>
  <si>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</si>
  <si>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</si>
  <si>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</si>
  <si>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</si>
  <si>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</si>
  <si>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</si>
  <si>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</si>
  <si>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</si>
  <si>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</si>
  <si>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</si>
  <si>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</si>
  <si>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</si>
  <si>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</si>
  <si>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</si>
  <si>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</si>
  <si>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</si>
  <si>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</si>
  <si>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</si>
  <si>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</si>
  <si>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</si>
  <si>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</si>
  <si>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</si>
  <si>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</si>
  <si>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</si>
  <si>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</si>
  <si>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</si>
  <si>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</si>
  <si>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</si>
  <si>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</si>
  <si>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</si>
  <si>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</si>
  <si>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</si>
  <si>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</si>
  <si>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</si>
  <si>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</si>
  <si>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</si>
  <si>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</si>
  <si>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</si>
  <si>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</si>
  <si>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</si>
  <si>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</si>
  <si>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</si>
  <si>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</si>
  <si>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</si>
  <si>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</si>
  <si>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</si>
  <si>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</si>
  <si>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</si>
  <si>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</si>
  <si>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</si>
  <si>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</si>
  <si>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</si>
  <si>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</si>
  <si>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</si>
  <si>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</si>
  <si>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</si>
  <si>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</si>
  <si>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</si>
  <si>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</si>
  <si>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</si>
  <si>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</si>
  <si>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</si>
  <si>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</si>
  <si>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</si>
  <si>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</si>
  <si>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</si>
  <si>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</si>
  <si>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</si>
  <si>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</si>
  <si>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</si>
  <si>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</si>
  <si>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</si>
  <si>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</si>
  <si>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</si>
  <si>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</si>
  <si>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</si>
  <si>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</si>
  <si>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</si>
  <si>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</si>
  <si>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</si>
  <si>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</si>
  <si>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</si>
  <si>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</si>
  <si>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</si>
  <si>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</si>
  <si>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</si>
  <si>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</si>
  <si>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</si>
  <si>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</si>
  <si>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</si>
  <si>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</si>
  <si>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</si>
  <si>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</si>
  <si>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</si>
  <si>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</si>
  <si>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</si>
  <si>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</si>
  <si>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</si>
  <si>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</si>
  <si>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</si>
  <si>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</si>
  <si>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</si>
  <si>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</si>
  <si>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</si>
  <si>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</si>
  <si>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</si>
  <si>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</si>
  <si>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</si>
  <si>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</si>
  <si>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</si>
  <si>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</si>
  <si>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</si>
  <si>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</si>
  <si>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</si>
  <si>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</si>
  <si>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</si>
  <si>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</si>
  <si>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</si>
  <si>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</si>
  <si>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</si>
  <si>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</si>
  <si>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</si>
  <si>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</si>
  <si>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</si>
  <si>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</si>
  <si>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</si>
  <si>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</si>
  <si>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</si>
  <si>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</si>
  <si>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</si>
  <si>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</si>
  <si>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</si>
  <si>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</si>
  <si>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</si>
  <si>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</si>
  <si>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</si>
  <si>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</si>
  <si>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</si>
  <si>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</si>
  <si>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</si>
  <si>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</si>
  <si>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</si>
  <si>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</si>
  <si>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</si>
  <si>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</si>
  <si>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</si>
  <si>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</si>
  <si>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</si>
  <si>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</si>
  <si>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</si>
  <si>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</si>
  <si>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</si>
  <si>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</si>
  <si>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</si>
  <si>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</si>
  <si>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</si>
  <si>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</si>
  <si>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</si>
  <si>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</si>
  <si>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</si>
  <si>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</si>
  <si>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</si>
  <si>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</si>
  <si>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</si>
  <si>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</si>
  <si>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</si>
  <si>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</si>
  <si>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</si>
  <si>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</si>
  <si>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</si>
  <si>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</si>
  <si>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</si>
  <si>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</si>
  <si>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</si>
  <si>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</si>
  <si>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</si>
  <si>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</si>
  <si>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</si>
  <si>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</si>
  <si>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</si>
  <si>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</si>
  <si>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</si>
  <si>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</si>
  <si>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</si>
  <si>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</si>
  <si>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</si>
  <si>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</si>
  <si>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</si>
  <si>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</si>
  <si>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</si>
  <si>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</si>
  <si>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</si>
  <si>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</si>
  <si>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</si>
  <si>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</si>
  <si>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</si>
  <si>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</si>
  <si>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</si>
  <si>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</si>
  <si>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</si>
  <si>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</si>
  <si>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</si>
  <si>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</si>
  <si>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</si>
  <si>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</si>
  <si>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</si>
  <si>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</si>
  <si>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</si>
  <si>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</si>
  <si>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</si>
  <si>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</si>
  <si>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</si>
  <si>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</si>
  <si>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</si>
  <si>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</si>
  <si>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</si>
  <si>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</si>
  <si>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</si>
  <si>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</si>
  <si>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</si>
  <si>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</si>
  <si>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</si>
  <si>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</si>
  <si>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</si>
  <si>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</si>
  <si>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</si>
  <si>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</si>
  <si>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</si>
  <si>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</si>
  <si>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</si>
  <si>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</si>
  <si>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</si>
  <si>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</si>
  <si>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</si>
  <si>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</si>
  <si>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</si>
  <si>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</si>
  <si>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</si>
  <si>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</si>
  <si>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</si>
  <si>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</si>
  <si>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</si>
  <si>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</si>
  <si>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</si>
  <si>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</si>
  <si>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</si>
  <si>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</si>
  <si>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</si>
  <si>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</si>
  <si>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</si>
  <si>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</si>
  <si>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</si>
  <si>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</si>
  <si>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</si>
  <si>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</si>
  <si>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</si>
  <si>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</si>
  <si>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</si>
  <si>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</si>
  <si>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</si>
  <si>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</si>
  <si>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</si>
  <si>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</si>
  <si>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</si>
  <si>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</si>
  <si>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</si>
  <si>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</si>
  <si>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</si>
  <si>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</si>
  <si>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</si>
  <si>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</si>
  <si>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</si>
  <si>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</si>
  <si>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</si>
  <si>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</si>
  <si>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</si>
  <si>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</si>
  <si>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</si>
  <si>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</si>
  <si>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</si>
  <si>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</si>
  <si>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</si>
  <si>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</si>
  <si>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</si>
  <si>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</si>
  <si>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</si>
  <si>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</si>
  <si>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</si>
  <si>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</si>
  <si>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</si>
  <si>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</si>
  <si>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</si>
  <si>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</si>
  <si>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</si>
  <si>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</si>
  <si>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</si>
  <si>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</si>
  <si>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</si>
  <si>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</si>
  <si>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</si>
  <si>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</si>
  <si>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</si>
  <si>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</si>
  <si>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</si>
  <si>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</si>
  <si>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</si>
  <si>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</si>
  <si>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</si>
  <si>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</si>
  <si>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</si>
  <si>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</si>
  <si>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</si>
  <si>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</si>
  <si>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</si>
  <si>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</si>
  <si>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</si>
  <si>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</si>
  <si>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</si>
  <si>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</si>
  <si>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</si>
  <si>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</si>
  <si>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</si>
  <si>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</si>
  <si>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</si>
  <si>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</si>
  <si>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</si>
  <si>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</si>
  <si>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</si>
  <si>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</si>
  <si>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</si>
  <si>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</si>
  <si>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</si>
  <si>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</si>
  <si>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</si>
  <si>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</si>
  <si>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</si>
  <si>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</si>
  <si>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</si>
  <si>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</si>
  <si>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</si>
  <si>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</si>
  <si>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</si>
  <si>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</si>
  <si>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</si>
  <si>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</si>
  <si>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</si>
  <si>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</si>
  <si>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</si>
  <si>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</si>
  <si>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</si>
  <si>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</si>
  <si>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</si>
  <si>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</si>
  <si>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</si>
  <si>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</si>
  <si>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</si>
  <si>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</si>
  <si>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</si>
  <si>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</si>
  <si>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</si>
  <si>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</si>
  <si>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</si>
  <si>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</si>
  <si>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</si>
  <si>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</si>
  <si>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</si>
  <si>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</si>
  <si>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</si>
  <si>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</si>
  <si>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</si>
  <si>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</si>
  <si>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</si>
  <si>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</si>
  <si>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</si>
  <si>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</si>
  <si>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</si>
  <si>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</si>
  <si>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</si>
  <si>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</si>
  <si>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</si>
  <si>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</si>
  <si>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</si>
  <si>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</si>
  <si>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</si>
  <si>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</si>
  <si>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</si>
  <si>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</si>
  <si>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</si>
  <si>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</si>
  <si>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</si>
  <si>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</si>
  <si>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</si>
  <si>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</si>
  <si>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</si>
  <si>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</si>
  <si>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</si>
  <si>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</si>
  <si>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</si>
  <si>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</si>
  <si>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</si>
  <si>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</si>
  <si>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</si>
  <si>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</si>
  <si>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</si>
  <si>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</si>
  <si>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</si>
  <si>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</si>
  <si>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</si>
  <si>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</si>
  <si>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</si>
  <si>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</si>
  <si>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</si>
  <si>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</si>
  <si>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</si>
  <si>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</si>
  <si>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</si>
  <si>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</si>
  <si>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</si>
  <si>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</si>
  <si>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</si>
  <si>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</si>
  <si>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</si>
  <si>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</si>
  <si>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</si>
  <si>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</si>
  <si>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</si>
  <si>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</si>
  <si>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</si>
  <si>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</si>
  <si>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</si>
  <si>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</si>
  <si>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</si>
  <si>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</si>
  <si>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</si>
  <si>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</si>
  <si>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</si>
  <si>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</si>
  <si>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</si>
  <si>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</si>
  <si>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</si>
  <si>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</si>
  <si>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</si>
  <si>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</si>
  <si>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</si>
  <si>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</si>
  <si>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</si>
  <si>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</si>
  <si>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</si>
  <si>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</si>
  <si>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</si>
  <si>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</si>
  <si>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</si>
  <si>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</si>
  <si>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</si>
  <si>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</si>
  <si>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</si>
  <si>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</si>
  <si>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</si>
  <si>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</si>
  <si>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</si>
  <si>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</si>
  <si>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</si>
  <si>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</si>
  <si>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</si>
  <si>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</si>
  <si>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</si>
  <si>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</si>
  <si>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</si>
  <si>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</si>
  <si>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</si>
  <si>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</si>
  <si>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</si>
  <si>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</si>
  <si>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</si>
  <si>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</si>
  <si>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</si>
  <si>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</si>
  <si>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</si>
  <si>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</si>
  <si>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</si>
  <si>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</si>
  <si>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</si>
  <si>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</si>
  <si>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</si>
  <si>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</si>
  <si>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</si>
  <si>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</si>
  <si>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</si>
  <si>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</si>
  <si>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</si>
  <si>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</si>
  <si>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</si>
  <si>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</si>
  <si>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</si>
  <si>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</si>
  <si>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</si>
  <si>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</si>
  <si>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</si>
  <si>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</si>
  <si>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</si>
  <si>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</si>
  <si>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</si>
  <si>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</si>
  <si>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</si>
  <si>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</si>
  <si>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</si>
  <si>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</si>
  <si>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</si>
  <si>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</si>
  <si>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</si>
  <si>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</si>
  <si>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</si>
  <si>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</si>
  <si>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</si>
  <si>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</si>
  <si>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</si>
  <si>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</si>
  <si>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</si>
  <si>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</si>
  <si>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</si>
  <si>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</si>
  <si>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</si>
  <si>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</si>
  <si>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</si>
  <si>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</si>
  <si>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</si>
  <si>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</si>
  <si>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</si>
  <si>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</si>
  <si>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</si>
  <si>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</si>
  <si>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</si>
  <si>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</si>
  <si>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</si>
  <si>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</si>
  <si>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</si>
  <si>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</si>
  <si>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</si>
  <si>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</si>
  <si>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</si>
  <si>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</si>
  <si>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</si>
  <si>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</si>
  <si>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</si>
  <si>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</si>
  <si>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</si>
  <si>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</si>
  <si>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</si>
  <si>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</si>
  <si>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</si>
  <si>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</si>
  <si>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</si>
  <si>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</si>
  <si>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</si>
  <si>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</si>
  <si>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</si>
  <si>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</si>
  <si>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</si>
  <si>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</si>
  <si>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</si>
  <si>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</si>
  <si>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</si>
  <si>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</si>
  <si>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</si>
  <si>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</si>
  <si>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</si>
  <si>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</si>
  <si>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</si>
  <si>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</si>
  <si>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</si>
  <si>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</si>
  <si>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</si>
  <si>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</si>
  <si>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</si>
  <si>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</si>
  <si>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</si>
  <si>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</si>
  <si>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</si>
  <si>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</si>
  <si>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</si>
  <si>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</si>
  <si>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</si>
  <si>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</si>
  <si>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</si>
  <si>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</si>
  <si>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</si>
  <si>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</si>
  <si>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</si>
  <si>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</si>
  <si>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</si>
  <si>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</si>
  <si>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</si>
  <si>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</si>
  <si>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</si>
  <si>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</si>
  <si>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</si>
  <si>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</si>
  <si>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</si>
  <si>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</si>
  <si>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</si>
  <si>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</si>
  <si>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</si>
  <si>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</si>
  <si>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</si>
  <si>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</si>
  <si>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</si>
  <si>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</si>
  <si>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</si>
  <si>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</si>
  <si>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</si>
  <si>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</si>
  <si>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</si>
  <si>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</si>
  <si>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</si>
  <si>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</si>
  <si>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</si>
  <si>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</si>
  <si>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</si>
  <si>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</si>
  <si>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</si>
  <si>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</si>
  <si>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</si>
  <si>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</si>
  <si>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</si>
  <si>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</si>
  <si>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</si>
  <si>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</si>
  <si>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</si>
  <si>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</si>
  <si>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</si>
  <si>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</si>
  <si>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</si>
  <si>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</si>
  <si>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</si>
  <si>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</si>
  <si>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</si>
  <si>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</si>
  <si>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</si>
  <si>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</si>
  <si>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</si>
  <si>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</si>
  <si>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</si>
  <si>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</si>
  <si>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</si>
  <si>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</si>
  <si>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</si>
  <si>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</si>
  <si>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</si>
  <si>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</si>
  <si>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</si>
  <si>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</si>
  <si>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</si>
  <si>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</si>
  <si>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</si>
  <si>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</si>
  <si>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</si>
  <si>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</si>
  <si>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</si>
  <si>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</si>
  <si>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</si>
  <si>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</si>
  <si>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</si>
  <si>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</si>
  <si>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</si>
  <si>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</si>
  <si>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</si>
  <si>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</si>
  <si>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</si>
  <si>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</si>
  <si>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</si>
  <si>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</si>
  <si>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</si>
  <si>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</si>
  <si>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</si>
  <si>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</si>
  <si>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</si>
  <si>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</si>
  <si>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</si>
  <si>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</si>
  <si>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</si>
  <si>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</si>
  <si>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</si>
  <si>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</si>
  <si>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</si>
  <si>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</si>
  <si>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</si>
  <si>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</si>
  <si>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</si>
  <si>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</si>
  <si>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</si>
  <si>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</si>
  <si>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</si>
  <si>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</si>
  <si>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</si>
  <si>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</si>
  <si>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</si>
  <si>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</si>
  <si>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</si>
  <si>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</si>
  <si>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</si>
  <si>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</si>
  <si>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</si>
  <si>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</si>
  <si>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</si>
  <si>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</si>
  <si>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</si>
  <si>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</si>
  <si>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</si>
  <si>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</si>
  <si>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</si>
  <si>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</si>
  <si>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</si>
  <si>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</si>
  <si>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</si>
  <si>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</si>
  <si>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</si>
  <si>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</si>
  <si>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</si>
  <si>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</si>
  <si>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</si>
  <si>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</si>
  <si>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</si>
  <si>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</si>
  <si>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</si>
  <si>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</si>
  <si>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</si>
  <si>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</si>
  <si>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</si>
  <si>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</si>
  <si>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</si>
  <si>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</si>
  <si>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</si>
  <si>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</si>
  <si>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</si>
  <si>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</si>
  <si>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</si>
  <si>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</si>
  <si>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</si>
  <si>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</si>
  <si>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</si>
  <si>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</si>
  <si>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</si>
  <si>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</si>
  <si>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</si>
  <si>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</si>
  <si>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</si>
  <si>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</si>
  <si>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</si>
  <si>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</si>
  <si>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</si>
  <si>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</si>
  <si>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</si>
  <si>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</si>
  <si>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</si>
  <si>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</si>
  <si>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</si>
  <si>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</si>
  <si>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</si>
  <si>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</si>
  <si>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</si>
  <si>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</si>
  <si>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</si>
  <si>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</si>
  <si>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</si>
  <si>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</si>
  <si>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</si>
  <si>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</si>
  <si>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</si>
  <si>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</si>
  <si>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</si>
  <si>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</si>
  <si>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</si>
  <si>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</si>
  <si>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</si>
  <si>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</si>
  <si>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</si>
  <si>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</si>
  <si>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</si>
  <si>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</si>
  <si>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</si>
  <si>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</si>
  <si>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</si>
  <si>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</si>
  <si>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</si>
  <si>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</si>
  <si>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</si>
  <si>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</si>
  <si>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</si>
  <si>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</si>
  <si>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</si>
  <si>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</si>
  <si>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</si>
  <si>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</si>
  <si>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</si>
  <si>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</si>
  <si>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</si>
  <si>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</si>
  <si>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</si>
  <si>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</si>
  <si>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</si>
  <si>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</si>
  <si>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</si>
  <si>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</si>
  <si>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</si>
  <si>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</si>
  <si>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</si>
  <si>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</si>
  <si>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</si>
  <si>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</si>
  <si>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</si>
  <si>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</si>
  <si>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</si>
  <si>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</si>
  <si>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</si>
  <si>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</si>
  <si>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</si>
  <si>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</si>
  <si>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</si>
  <si>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</si>
  <si>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</si>
  <si>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</si>
  <si>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</si>
  <si>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</si>
  <si>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</si>
  <si>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</si>
  <si>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</si>
  <si>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</si>
  <si>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</si>
  <si>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</si>
  <si>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</si>
  <si>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</si>
  <si>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</si>
  <si>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</si>
  <si>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</si>
  <si>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</si>
  <si>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</si>
  <si>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</si>
  <si>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</si>
  <si>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</si>
  <si>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</si>
  <si>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</si>
  <si>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</si>
  <si>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</si>
  <si>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</si>
  <si>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</si>
  <si>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</si>
  <si>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</si>
  <si>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</si>
  <si>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</si>
  <si>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</si>
  <si>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</si>
  <si>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</si>
  <si>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</si>
  <si>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</si>
  <si>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</si>
  <si>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</si>
  <si>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</si>
  <si>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</si>
  <si>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</si>
  <si>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</si>
  <si>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</si>
  <si>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</si>
  <si>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</si>
  <si>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</si>
  <si>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</si>
  <si>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</si>
  <si>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</si>
  <si>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</si>
  <si>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</si>
  <si>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</si>
  <si>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</si>
  <si>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</si>
  <si>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</si>
  <si>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</si>
  <si>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</si>
  <si>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</si>
  <si>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</si>
  <si>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</si>
  <si>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</si>
  <si>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</si>
  <si>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</si>
  <si>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</si>
  <si>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</si>
  <si>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</si>
  <si>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</si>
  <si>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</si>
  <si>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</si>
  <si>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</si>
  <si>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</si>
  <si>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</si>
  <si>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</si>
  <si>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</si>
  <si>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</si>
  <si>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</si>
  <si>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</si>
  <si>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</si>
  <si>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</si>
  <si>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</si>
  <si>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</si>
  <si>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</si>
  <si>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</si>
  <si>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</si>
  <si>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</si>
  <si>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</si>
  <si>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</si>
  <si>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</si>
  <si>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</si>
  <si>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</si>
  <si>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</si>
  <si>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</si>
  <si>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</si>
  <si>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</si>
  <si>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</si>
  <si>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</si>
  <si>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</si>
  <si>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</si>
  <si>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</si>
  <si>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</si>
  <si>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</si>
  <si>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</si>
  <si>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</si>
  <si>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</si>
  <si>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</si>
  <si>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</si>
  <si>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</si>
  <si>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</si>
  <si>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</si>
  <si>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</si>
  <si>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</si>
  <si>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</si>
  <si>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</si>
  <si>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</si>
  <si>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</si>
  <si>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</si>
  <si>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</si>
  <si>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</si>
  <si>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</si>
  <si>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</si>
  <si>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</si>
  <si>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</si>
  <si>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</si>
  <si>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</si>
  <si>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</si>
  <si>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</si>
  <si>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</si>
  <si>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</si>
  <si>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</si>
  <si>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</si>
  <si>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</si>
  <si>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</si>
  <si>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</si>
  <si>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</si>
  <si>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</si>
  <si>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</si>
  <si>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</si>
  <si>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</si>
  <si>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</si>
  <si>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</si>
  <si>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</si>
  <si>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</si>
  <si>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</si>
  <si>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</si>
  <si>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</si>
  <si>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</si>
  <si>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</si>
  <si>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</si>
  <si>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</si>
  <si>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</si>
  <si>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</si>
  <si>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</si>
  <si>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</si>
  <si>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</si>
  <si>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</si>
  <si>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</si>
  <si>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</si>
  <si>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</si>
  <si>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</si>
  <si>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</si>
  <si>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</si>
  <si>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</si>
  <si>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</si>
  <si>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</si>
  <si>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</si>
  <si>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</si>
  <si>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</si>
  <si>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</si>
  <si>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</si>
  <si>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</si>
  <si>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</si>
  <si>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</si>
  <si>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</si>
  <si>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</si>
  <si>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</si>
  <si>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</si>
  <si>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</si>
  <si>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</si>
  <si>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</si>
  <si>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</si>
  <si>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</si>
  <si>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</si>
  <si>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</si>
  <si>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</si>
  <si>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</si>
  <si>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</si>
  <si>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</si>
  <si>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</si>
  <si>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</si>
  <si>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</si>
  <si>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</si>
  <si>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</si>
  <si>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</si>
  <si>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</si>
  <si>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</si>
  <si>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</si>
  <si>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</si>
  <si>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</si>
  <si>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</si>
  <si>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</si>
  <si>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</si>
  <si>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</si>
  <si>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</si>
  <si>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</si>
  <si>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</si>
  <si>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</si>
  <si>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</si>
  <si>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</si>
  <si>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</si>
  <si>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</si>
  <si>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</si>
  <si>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</si>
  <si>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</si>
  <si>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</si>
  <si>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</si>
  <si>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</si>
  <si>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</si>
  <si>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</si>
  <si>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</si>
  <si>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</si>
  <si>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</si>
  <si>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</si>
  <si>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</si>
  <si>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</si>
  <si>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</si>
  <si>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</si>
  <si>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</si>
  <si>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</si>
  <si>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</si>
  <si>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</si>
  <si>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</si>
  <si>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</si>
  <si>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</si>
  <si>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</si>
  <si>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</si>
  <si>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</si>
  <si>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</si>
  <si>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</si>
  <si>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</si>
  <si>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</si>
  <si>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</si>
  <si>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</si>
  <si>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</si>
  <si>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</si>
  <si>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</si>
  <si>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</si>
  <si>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</si>
  <si>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</si>
  <si>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</si>
  <si>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</si>
  <si>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</si>
  <si>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</si>
  <si>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</si>
  <si>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</si>
  <si>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</si>
  <si>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</si>
  <si>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</si>
  <si>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</si>
  <si>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</si>
  <si>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</si>
  <si>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</si>
  <si>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</si>
  <si>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</si>
  <si>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</si>
  <si>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</si>
  <si>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</si>
  <si>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</si>
  <si>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</si>
  <si>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</si>
  <si>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</si>
  <si>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</si>
  <si>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</si>
  <si>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</si>
  <si>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</si>
  <si>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</si>
  <si>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</si>
  <si>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</si>
  <si>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</si>
  <si>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</si>
  <si>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</si>
  <si>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</si>
  <si>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</si>
  <si>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</si>
  <si>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</si>
  <si>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</si>
  <si>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</si>
  <si>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</si>
  <si>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</si>
  <si>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</si>
  <si>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</si>
  <si>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</si>
  <si>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</si>
  <si>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</si>
  <si>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</si>
  <si>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</si>
  <si>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</si>
  <si>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</si>
  <si>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</si>
  <si>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</si>
  <si>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</si>
  <si>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</si>
  <si>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</si>
  <si>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</si>
  <si>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</si>
  <si>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</si>
  <si>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</si>
  <si>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</si>
  <si>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</si>
  <si>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</si>
  <si>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</si>
  <si>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</si>
  <si>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</si>
  <si>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</si>
  <si>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</si>
  <si>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</si>
  <si>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</si>
  <si>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</si>
  <si>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</si>
  <si>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</si>
  <si>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</si>
  <si>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</si>
  <si>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</si>
  <si>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</si>
  <si>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</si>
  <si>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</si>
  <si>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</si>
  <si>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</si>
  <si>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</si>
  <si>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</si>
  <si>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</si>
  <si>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</si>
  <si>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</si>
  <si>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</si>
  <si>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</si>
  <si>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</si>
  <si>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</si>
  <si>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</si>
  <si>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</si>
  <si>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</si>
  <si>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</si>
  <si>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</si>
  <si>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</si>
  <si>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</si>
  <si>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</si>
  <si>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</si>
  <si>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</si>
  <si>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</si>
  <si>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</si>
  <si>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</si>
  <si>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</si>
  <si>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</si>
  <si>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</si>
  <si>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</si>
  <si>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</si>
  <si>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</si>
  <si>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</si>
  <si>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</si>
  <si>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</si>
  <si>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</si>
  <si>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</si>
  <si>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</si>
  <si>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</si>
  <si>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</si>
  <si>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</si>
  <si>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</si>
  <si>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</si>
  <si>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</si>
  <si>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</si>
  <si>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</si>
  <si>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</si>
  <si>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</si>
  <si>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</si>
  <si>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</si>
  <si>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</si>
  <si>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</si>
  <si>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</si>
  <si>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</si>
  <si>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</si>
  <si>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</si>
  <si>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</si>
  <si>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</si>
  <si>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</si>
  <si>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</si>
  <si>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</si>
  <si>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</si>
  <si>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</si>
  <si>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</si>
  <si>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</si>
  <si>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</si>
  <si>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</si>
  <si>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</si>
  <si>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</si>
  <si>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</si>
  <si>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</si>
  <si>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</si>
  <si>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</si>
  <si>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</si>
  <si>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</si>
  <si>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</si>
  <si>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</si>
  <si>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</si>
  <si>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</si>
  <si>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</si>
  <si>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</si>
  <si>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</si>
  <si>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</si>
  <si>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</si>
  <si>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</si>
  <si>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</si>
  <si>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</si>
  <si>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</si>
  <si>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</si>
  <si>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</si>
  <si>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</si>
  <si>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</si>
  <si>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</si>
  <si>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</si>
  <si>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</si>
  <si>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</si>
  <si>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</si>
  <si>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</si>
  <si>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</si>
  <si>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</si>
  <si>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</si>
  <si>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</si>
  <si>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</si>
  <si>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</si>
  <si>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</si>
  <si>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</si>
  <si>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</si>
  <si>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</si>
  <si>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</si>
  <si>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</si>
  <si>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</si>
  <si>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</si>
  <si>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</si>
  <si>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</si>
  <si>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</si>
  <si>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</si>
  <si>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</si>
  <si>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</si>
  <si>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</si>
  <si>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</si>
  <si>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</si>
  <si>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</si>
  <si>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</si>
  <si>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</si>
  <si>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</si>
  <si>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</si>
  <si>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</si>
  <si>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</si>
  <si>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</si>
  <si>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</si>
  <si>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</si>
  <si>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</si>
  <si>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</si>
  <si>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</si>
  <si>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</si>
  <si>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</si>
  <si>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</si>
  <si>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</si>
  <si>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</si>
  <si>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</si>
  <si>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</si>
  <si>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</si>
  <si>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</si>
  <si>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</si>
  <si>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</si>
  <si>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</si>
  <si>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</si>
  <si>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</si>
  <si>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</si>
  <si>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</si>
  <si>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</si>
  <si>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</si>
  <si>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</si>
  <si>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</si>
  <si>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</si>
  <si>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</si>
  <si>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</si>
  <si>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</si>
  <si>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</si>
  <si>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</si>
  <si>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</si>
  <si>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</si>
  <si>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</si>
  <si>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</si>
  <si>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</si>
  <si>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</si>
  <si>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</si>
  <si>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</si>
  <si>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</si>
  <si>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</si>
  <si>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</si>
  <si>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</si>
  <si>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</si>
  <si>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</si>
  <si>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</si>
  <si>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</si>
  <si>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</si>
  <si>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</si>
  <si>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</si>
  <si>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</si>
  <si>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</si>
  <si>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</si>
  <si>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</si>
  <si>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</si>
  <si>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</si>
  <si>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</si>
  <si>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</si>
  <si>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</si>
  <si>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</si>
  <si>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</si>
  <si>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</si>
  <si>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</si>
  <si>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</si>
  <si>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</si>
  <si>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</si>
  <si>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</si>
  <si>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</si>
  <si>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</si>
  <si>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</si>
  <si>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</si>
  <si>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</si>
  <si>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</si>
  <si>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</si>
  <si>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</si>
  <si>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</si>
  <si>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</si>
  <si>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</si>
  <si>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</si>
  <si>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</si>
  <si>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</si>
  <si>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</si>
  <si>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</si>
  <si>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</si>
  <si>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</si>
  <si>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</si>
  <si>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</si>
  <si>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</si>
  <si>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</si>
  <si>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</si>
  <si>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</si>
  <si>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</si>
  <si>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</si>
  <si>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</si>
  <si>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</si>
  <si>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</si>
  <si>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</si>
  <si>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</si>
  <si>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</si>
  <si>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</si>
  <si>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</si>
  <si>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</si>
  <si>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</si>
  <si>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</si>
  <si>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</si>
  <si>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</si>
  <si>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</si>
  <si>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</si>
  <si>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</si>
  <si>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</si>
  <si>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</si>
  <si>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</si>
  <si>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</si>
  <si>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</si>
  <si>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</si>
  <si>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</si>
  <si>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</si>
  <si>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</si>
  <si>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</si>
  <si>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</si>
  <si>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</si>
  <si>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</si>
  <si>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</si>
  <si>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</si>
  <si>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</si>
  <si>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</si>
  <si>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</si>
  <si>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</si>
  <si>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</si>
  <si>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</si>
  <si>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</si>
  <si>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</si>
  <si>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</si>
  <si>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</si>
  <si>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</si>
  <si>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</si>
  <si>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</si>
  <si>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</si>
  <si>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</si>
  <si>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</si>
  <si>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</si>
  <si>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</si>
  <si>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</si>
  <si>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</si>
  <si>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</si>
  <si>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</si>
  <si>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</si>
  <si>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</si>
  <si>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</si>
  <si>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</si>
  <si>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</si>
  <si>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</si>
  <si>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</si>
  <si>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</si>
  <si>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</si>
  <si>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</si>
  <si>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</si>
  <si>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</si>
  <si>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</si>
  <si>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</si>
  <si>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</si>
  <si>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</si>
  <si>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</si>
  <si>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</si>
  <si>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</si>
  <si>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</si>
  <si>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</si>
  <si>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</si>
  <si>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</si>
  <si>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</si>
  <si>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</si>
  <si>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</si>
  <si>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</si>
  <si>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</si>
  <si>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</si>
  <si>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</si>
  <si>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</si>
  <si>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</si>
  <si>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</si>
  <si>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</si>
  <si>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</si>
  <si>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</si>
  <si>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</si>
  <si>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</si>
  <si>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</si>
  <si>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</si>
  <si>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</si>
  <si>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</si>
  <si>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</si>
  <si>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</si>
  <si>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</si>
  <si>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</si>
  <si>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</si>
  <si>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</si>
  <si>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</si>
  <si>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</si>
  <si>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</si>
  <si>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</si>
  <si>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</si>
  <si>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</si>
  <si>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</si>
  <si>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</si>
  <si>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</si>
  <si>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</si>
  <si>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</si>
  <si>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</si>
  <si>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</si>
  <si>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</si>
  <si>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</si>
  <si>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</si>
  <si>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</si>
  <si>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</si>
  <si>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</si>
  <si>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</si>
  <si>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</si>
  <si>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</si>
  <si>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</si>
  <si>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</si>
  <si>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</si>
  <si>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</si>
  <si>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</si>
  <si>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</si>
  <si>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</si>
  <si>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</si>
  <si>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</si>
  <si>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</si>
  <si>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</si>
  <si>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</si>
  <si>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</si>
  <si>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</si>
  <si>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</si>
  <si>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</si>
  <si>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</si>
  <si>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</si>
  <si>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</si>
  <si>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</si>
  <si>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</si>
  <si>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</si>
  <si>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</si>
  <si>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</si>
  <si>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</si>
  <si>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</si>
  <si>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</si>
  <si>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</si>
  <si>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</si>
  <si>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</si>
  <si>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</si>
  <si>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</si>
  <si>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</si>
  <si>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</si>
  <si>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</si>
  <si>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</si>
  <si>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</si>
  <si>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</si>
  <si>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</si>
  <si>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</si>
  <si>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</si>
  <si>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</si>
  <si>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</si>
  <si>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</si>
  <si>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</si>
  <si>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</si>
  <si>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</si>
  <si>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</si>
  <si>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</si>
  <si>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</si>
  <si>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</si>
  <si>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</si>
  <si>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</si>
  <si>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</si>
  <si>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</si>
  <si>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</si>
  <si>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</si>
  <si>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</si>
  <si>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</si>
  <si>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</si>
  <si>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</si>
  <si>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</si>
  <si>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</si>
  <si>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</si>
  <si>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</si>
  <si>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</si>
  <si>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</si>
  <si>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</si>
  <si>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</si>
  <si>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</si>
  <si>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</si>
  <si>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</si>
  <si>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</si>
  <si>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</si>
  <si>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</si>
  <si>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</si>
  <si>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</si>
  <si>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</si>
  <si>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</si>
  <si>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</si>
  <si>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</si>
  <si>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</si>
  <si>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</si>
  <si>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</si>
  <si>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</si>
  <si>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</si>
  <si>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</si>
  <si>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</si>
  <si>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</si>
  <si>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</si>
  <si>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</si>
  <si>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</si>
  <si>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</si>
  <si>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</si>
  <si>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</si>
  <si>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</si>
  <si>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</si>
  <si>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</si>
  <si>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</si>
  <si>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</si>
  <si>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</si>
  <si>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</si>
  <si>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</si>
  <si>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</si>
  <si>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</si>
  <si>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</si>
  <si>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</si>
  <si>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</si>
  <si>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</si>
  <si>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</si>
  <si>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</si>
  <si>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</si>
  <si>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</si>
  <si>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</si>
  <si>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</si>
  <si>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</si>
  <si>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</si>
  <si>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</si>
  <si>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</si>
  <si>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</si>
  <si>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</si>
  <si>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</si>
  <si>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</si>
  <si>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</si>
  <si>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</si>
  <si>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</si>
  <si>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</si>
  <si>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</si>
  <si>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</si>
  <si>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</si>
  <si>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</si>
  <si>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</si>
  <si>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</si>
  <si>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</si>
  <si>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</si>
  <si>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</si>
  <si>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</si>
  <si>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</si>
  <si>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</si>
  <si>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</si>
  <si>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</si>
  <si>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</si>
  <si>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</si>
  <si>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</si>
  <si>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</si>
  <si>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</si>
  <si>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</si>
  <si>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</si>
  <si>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</si>
  <si>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</si>
  <si>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</si>
  <si>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</si>
  <si>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</si>
  <si>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</si>
  <si>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</si>
  <si>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</si>
  <si>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</si>
  <si>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</si>
  <si>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</si>
  <si>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</si>
  <si>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</si>
  <si>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</si>
  <si>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</si>
  <si>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</si>
  <si>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</si>
  <si>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</si>
  <si>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</si>
  <si>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</si>
  <si>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</si>
  <si>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</si>
  <si>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</si>
  <si>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</si>
  <si>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</si>
  <si>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</si>
  <si>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</si>
  <si>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</si>
  <si>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</si>
  <si>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</si>
  <si>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</si>
  <si>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</si>
  <si>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</si>
  <si>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</si>
  <si>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</si>
  <si>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</si>
  <si>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</si>
  <si>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</si>
  <si>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</si>
  <si>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</si>
  <si>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</si>
  <si>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</si>
  <si>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</si>
  <si>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</si>
  <si>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</si>
  <si>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</si>
  <si>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</si>
  <si>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</si>
  <si>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</si>
  <si>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</si>
  <si>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</si>
  <si>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</si>
  <si>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</si>
  <si>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</si>
  <si>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</si>
  <si>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</si>
  <si>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</si>
  <si>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</si>
  <si>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</si>
  <si>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</si>
  <si>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</si>
  <si>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</si>
  <si>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</si>
  <si>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</si>
  <si>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</si>
  <si>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</si>
  <si>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</si>
  <si>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</si>
  <si>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</si>
  <si>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</si>
  <si>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</si>
  <si>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</si>
  <si>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</si>
  <si>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</si>
  <si>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</si>
  <si>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</si>
  <si>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</si>
  <si>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</si>
  <si>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</si>
  <si>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</si>
  <si>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</si>
  <si>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</si>
  <si>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</si>
  <si>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</si>
  <si>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</si>
  <si>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</si>
  <si>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</si>
  <si>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</si>
  <si>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</si>
  <si>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</si>
  <si>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</si>
  <si>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</si>
  <si>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</si>
  <si>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</si>
  <si>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</si>
  <si>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</si>
  <si>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</si>
  <si>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</si>
  <si>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</si>
  <si>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</si>
  <si>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</si>
  <si>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</si>
  <si>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</si>
  <si>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</si>
  <si>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</si>
  <si>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</si>
  <si>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</si>
  <si>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</si>
  <si>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</si>
  <si>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</si>
  <si>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</si>
  <si>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</si>
  <si>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</si>
  <si>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</si>
  <si>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</si>
  <si>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</si>
  <si>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</si>
  <si>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</si>
  <si>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</si>
  <si>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</si>
  <si>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</si>
  <si>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</si>
  <si>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</si>
  <si>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</si>
  <si>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</si>
  <si>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</si>
  <si>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</si>
  <si>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</si>
  <si>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</si>
  <si>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</si>
  <si>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</si>
  <si>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</si>
  <si>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</si>
  <si>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</si>
  <si>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</si>
  <si>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</si>
  <si>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</si>
  <si>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</si>
  <si>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</si>
  <si>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</si>
  <si>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</si>
  <si>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</si>
  <si>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</si>
  <si>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</si>
  <si>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</si>
  <si>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</si>
  <si>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</si>
  <si>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</si>
  <si>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</si>
  <si>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</si>
  <si>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</si>
  <si>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</si>
  <si>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</si>
  <si>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</si>
  <si>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</si>
  <si>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</si>
  <si>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</si>
  <si>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</si>
  <si>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</si>
  <si>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</si>
  <si>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</si>
  <si>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</si>
  <si>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</si>
  <si>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</si>
  <si>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</si>
  <si>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</si>
  <si>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</si>
  <si>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</si>
  <si>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</si>
  <si>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</si>
  <si>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</si>
  <si>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</si>
  <si>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</si>
  <si>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</si>
  <si>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</si>
  <si>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</si>
  <si>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</si>
  <si>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</si>
  <si>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</si>
  <si>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</si>
  <si>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</si>
  <si>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</si>
  <si>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</si>
  <si>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</si>
  <si>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</si>
  <si>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</si>
  <si>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</si>
  <si>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</si>
  <si>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</si>
  <si>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</si>
  <si>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</si>
  <si>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</si>
  <si>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</si>
  <si>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</si>
  <si>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</si>
  <si>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</si>
  <si>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</si>
  <si>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</si>
  <si>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</si>
  <si>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</si>
  <si>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</si>
  <si>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</si>
  <si>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</si>
  <si>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</si>
  <si>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</si>
  <si>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</si>
  <si>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</si>
  <si>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</si>
  <si>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</si>
  <si>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</si>
  <si>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</si>
  <si>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</si>
  <si>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</si>
  <si>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</si>
  <si>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</si>
  <si>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</si>
  <si>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</si>
  <si>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</si>
  <si>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</si>
  <si>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</si>
  <si>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</si>
  <si>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</si>
  <si>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</si>
  <si>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</si>
  <si>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</si>
  <si>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</si>
  <si>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</si>
  <si>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</si>
  <si>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</si>
  <si>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</si>
  <si>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</si>
  <si>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</si>
  <si>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</si>
  <si>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</si>
  <si>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</si>
  <si>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</si>
  <si>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</si>
  <si>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</si>
  <si>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</si>
  <si>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</si>
  <si>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</si>
  <si>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</si>
  <si>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</si>
  <si>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</si>
  <si>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</si>
  <si>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</si>
  <si>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</si>
  <si>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</si>
  <si>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</si>
  <si>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</si>
  <si>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</si>
  <si>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</si>
  <si>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</si>
  <si>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</si>
  <si>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</si>
  <si>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</si>
  <si>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</si>
  <si>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</si>
  <si>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</si>
  <si>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</si>
  <si>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</si>
  <si>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</si>
  <si>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</si>
  <si>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</si>
  <si>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</si>
  <si>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</si>
  <si>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</si>
  <si>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</si>
  <si>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</si>
  <si>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</si>
  <si>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</si>
  <si>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</si>
  <si>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</si>
  <si>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</si>
  <si>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</si>
  <si>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</si>
  <si>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</si>
  <si>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</si>
  <si>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</si>
  <si>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</si>
  <si>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</si>
  <si>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</si>
  <si>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</si>
  <si>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</si>
  <si>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</si>
  <si>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</si>
  <si>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</si>
  <si>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</si>
  <si>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</si>
  <si>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</si>
  <si>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</si>
  <si>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</si>
  <si>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</si>
  <si>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</si>
  <si>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</si>
  <si>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</si>
  <si>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</si>
  <si>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</si>
  <si>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</si>
  <si>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</si>
  <si>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</si>
  <si>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</si>
  <si>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</si>
  <si>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</si>
  <si>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</si>
  <si>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</si>
  <si>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</si>
  <si>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</si>
  <si>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</si>
  <si>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</si>
  <si>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</si>
  <si>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</si>
  <si>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</si>
  <si>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</si>
  <si>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</si>
  <si>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</si>
  <si>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</si>
  <si>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</si>
  <si>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</si>
  <si>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</si>
  <si>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</si>
  <si>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</si>
  <si>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</si>
  <si>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</si>
  <si>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</si>
  <si>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</si>
  <si>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</si>
  <si>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</si>
  <si>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</si>
  <si>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</si>
  <si>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</si>
  <si>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</si>
  <si>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</si>
  <si>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</si>
  <si>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</si>
  <si>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</si>
  <si>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</si>
  <si>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</si>
  <si>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</si>
  <si>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</si>
  <si>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</si>
  <si>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</si>
  <si>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</si>
  <si>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</si>
  <si>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</si>
  <si>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</si>
  <si>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</si>
  <si>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</si>
  <si>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</si>
  <si>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</si>
  <si>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</si>
  <si>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</si>
  <si>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</si>
  <si>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</si>
  <si>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</si>
  <si>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</si>
  <si>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</si>
  <si>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</si>
  <si>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</si>
  <si>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</si>
  <si>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</si>
  <si>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</si>
  <si>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</si>
  <si>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</si>
  <si>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</si>
  <si>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</si>
  <si>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</si>
  <si>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</si>
  <si>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</si>
  <si>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</si>
  <si>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</si>
  <si>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</si>
  <si>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</si>
  <si>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</si>
  <si>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</si>
  <si>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</si>
  <si>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</si>
  <si>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</si>
  <si>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</si>
  <si>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</si>
  <si>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</si>
  <si>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</si>
  <si>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</si>
  <si>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</si>
  <si>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</si>
  <si>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</si>
  <si>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</si>
  <si>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</si>
  <si>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</si>
  <si>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</si>
  <si>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</si>
  <si>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</si>
  <si>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</si>
  <si>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</si>
  <si>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</si>
  <si>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</si>
  <si>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</si>
  <si>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</si>
  <si>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</si>
  <si>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</si>
  <si>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</si>
  <si>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</si>
  <si>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</si>
  <si>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</si>
  <si>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</si>
  <si>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</si>
  <si>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</si>
  <si>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</si>
  <si>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</si>
  <si>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</si>
  <si>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</si>
  <si>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</si>
  <si>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</si>
  <si>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</si>
  <si>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</si>
  <si>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</si>
  <si>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</si>
  <si>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</si>
  <si>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</si>
  <si>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</si>
  <si>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</si>
  <si>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</si>
  <si>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</si>
  <si>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</si>
  <si>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</si>
  <si>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</si>
  <si>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</si>
  <si>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</si>
  <si>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</si>
  <si>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</si>
  <si>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</si>
  <si>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</si>
  <si>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</si>
  <si>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</si>
  <si>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</si>
  <si>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</si>
  <si>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</si>
  <si>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</si>
  <si>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</si>
  <si>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</si>
  <si>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</si>
  <si>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</si>
  <si>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</si>
  <si>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</si>
  <si>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</si>
  <si>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</si>
  <si>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</si>
  <si>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</si>
  <si>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</si>
  <si>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</si>
  <si>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</si>
  <si>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</si>
  <si>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</si>
  <si>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</si>
  <si>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</si>
  <si>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</si>
  <si>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</si>
  <si>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</si>
  <si>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</si>
  <si>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</si>
  <si>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</si>
  <si>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</si>
  <si>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</si>
  <si>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</si>
  <si>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</si>
  <si>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</si>
  <si>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</si>
  <si>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</si>
  <si>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</si>
  <si>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</si>
  <si>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</si>
  <si>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</si>
  <si>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</si>
  <si>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</si>
  <si>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</si>
  <si>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</si>
  <si>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</si>
  <si>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</si>
  <si>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</si>
  <si>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</si>
  <si>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</si>
  <si>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</si>
  <si>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</si>
  <si>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</si>
  <si>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</si>
  <si>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</si>
  <si>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</si>
  <si>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</si>
  <si>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</si>
  <si>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</si>
  <si>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</si>
  <si>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</si>
  <si>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</si>
  <si>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</si>
  <si>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</si>
  <si>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</si>
  <si>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</si>
  <si>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</si>
  <si>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</si>
  <si>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</si>
  <si>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</si>
  <si>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</si>
  <si>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</si>
  <si>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</si>
  <si>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</si>
  <si>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</si>
  <si>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</si>
  <si>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</si>
  <si>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</si>
  <si>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</si>
  <si>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</si>
  <si>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</si>
  <si>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</si>
  <si>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</si>
  <si>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</si>
  <si>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</si>
  <si>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</si>
  <si>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</si>
  <si>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</si>
  <si>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</si>
  <si>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</si>
  <si>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</si>
  <si>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</si>
  <si>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</si>
  <si>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</si>
  <si>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</si>
  <si>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</si>
  <si>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</si>
  <si>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</si>
  <si>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</si>
  <si>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</si>
  <si>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</si>
  <si>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</si>
  <si>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</si>
  <si>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</si>
  <si>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</si>
  <si>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</si>
  <si>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</si>
  <si>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</si>
  <si>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</si>
  <si>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</si>
  <si>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</si>
  <si>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</si>
  <si>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</si>
  <si>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</si>
  <si>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</si>
  <si>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</si>
  <si>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</si>
  <si>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</si>
  <si>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</si>
  <si>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</si>
  <si>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</si>
  <si>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</si>
  <si>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</si>
  <si>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</si>
  <si>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</si>
  <si>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</si>
  <si>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</si>
  <si>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</si>
  <si>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</si>
  <si>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</si>
  <si>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</si>
  <si>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</si>
  <si>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</si>
  <si>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</si>
  <si>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</si>
  <si>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</si>
  <si>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</si>
  <si>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</si>
  <si>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</si>
  <si>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</si>
  <si>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</si>
  <si>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</si>
  <si>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</si>
  <si>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</si>
  <si>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</si>
  <si>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</si>
  <si>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</si>
  <si>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</si>
  <si>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</si>
  <si>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</si>
  <si>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</si>
  <si>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</si>
  <si>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</si>
  <si>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</si>
  <si>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</si>
  <si>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</si>
  <si>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</si>
  <si>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</si>
  <si>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</si>
  <si>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</si>
  <si>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</si>
  <si>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</si>
  <si>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</si>
  <si>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</si>
  <si>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</si>
  <si>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</si>
  <si>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</si>
  <si>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</si>
  <si>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</si>
  <si>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</si>
  <si>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</si>
  <si>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</si>
  <si>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</si>
  <si>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</si>
  <si>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</si>
  <si>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</si>
  <si>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</si>
  <si>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</si>
  <si>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</si>
  <si>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</si>
  <si>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</si>
  <si>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</si>
  <si>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</si>
  <si>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</si>
  <si>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</si>
  <si>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</si>
  <si>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</si>
  <si>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</si>
  <si>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</si>
  <si>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</si>
  <si>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</si>
  <si>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</si>
  <si>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</si>
  <si>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</si>
  <si>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</si>
  <si>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</si>
  <si>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</si>
  <si>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</si>
  <si>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</si>
  <si>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</si>
  <si>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</si>
  <si>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</si>
  <si>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</si>
  <si>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</si>
  <si>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</si>
  <si>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</si>
  <si>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</si>
  <si>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</si>
  <si>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</si>
  <si>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</si>
  <si>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</si>
  <si>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</si>
  <si>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</si>
  <si>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</si>
  <si>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</si>
  <si>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</si>
  <si>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</si>
  <si>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</si>
  <si>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</si>
  <si>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</si>
  <si>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</si>
  <si>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</si>
  <si>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</si>
  <si>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</si>
  <si>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</si>
  <si>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</si>
  <si>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</si>
  <si>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</si>
  <si>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</si>
  <si>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</si>
  <si>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</si>
  <si>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</si>
  <si>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</si>
  <si>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</si>
  <si>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</si>
  <si>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</si>
  <si>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</si>
  <si>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</si>
  <si>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</si>
  <si>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</si>
  <si>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</si>
  <si>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</si>
  <si>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</si>
  <si>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</si>
  <si>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</si>
  <si>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</si>
  <si>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</si>
  <si>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</si>
  <si>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</si>
  <si>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</si>
  <si>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</si>
  <si>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</si>
  <si>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</si>
  <si>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</si>
  <si>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</si>
  <si>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</si>
  <si>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</si>
  <si>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</si>
  <si>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</si>
  <si>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</si>
  <si>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</si>
  <si>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</si>
  <si>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</si>
  <si>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</si>
  <si>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</si>
  <si>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</si>
  <si>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</si>
  <si>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</si>
  <si>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</si>
  <si>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</si>
  <si>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</si>
  <si>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</si>
  <si>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</si>
  <si>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</si>
  <si>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</si>
  <si>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</si>
  <si>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</si>
  <si>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</si>
  <si>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</si>
  <si>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</si>
  <si>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</si>
  <si>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</si>
  <si>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</si>
  <si>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</si>
  <si>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</si>
  <si>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</si>
  <si>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</si>
  <si>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</si>
  <si>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</si>
  <si>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</si>
  <si>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</si>
  <si>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</si>
  <si>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</si>
  <si>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</si>
  <si>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</si>
  <si>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</si>
  <si>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</si>
  <si>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</si>
  <si>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</si>
  <si>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</si>
  <si>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</si>
  <si>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</si>
  <si>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</si>
  <si>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</si>
  <si>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</si>
  <si>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</si>
  <si>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</si>
  <si>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</si>
  <si>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</si>
  <si>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</si>
  <si>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</si>
  <si>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</si>
  <si>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</si>
  <si>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</si>
  <si>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</si>
  <si>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</si>
  <si>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</si>
  <si>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</si>
  <si>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</si>
  <si>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</si>
  <si>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</si>
  <si>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</si>
  <si>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</si>
  <si>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</si>
  <si>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</si>
  <si>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</si>
  <si>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</si>
  <si>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</si>
  <si>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</si>
  <si>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</si>
  <si>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</si>
  <si>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</si>
  <si>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</si>
  <si>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</si>
  <si>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</si>
  <si>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</si>
  <si>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</si>
  <si>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</si>
  <si>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</si>
  <si>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</si>
  <si>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</si>
  <si>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</si>
  <si>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</si>
  <si>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</si>
  <si>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</si>
  <si>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</si>
  <si>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</si>
  <si>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</si>
  <si>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</si>
  <si>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</si>
  <si>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</si>
  <si>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</si>
  <si>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</si>
  <si>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</si>
  <si>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</si>
  <si>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</si>
  <si>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</si>
  <si>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</si>
  <si>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</si>
  <si>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</si>
  <si>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</si>
  <si>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</si>
  <si>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</si>
  <si>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</si>
  <si>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</si>
  <si>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</si>
  <si>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</si>
  <si>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</si>
  <si>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</si>
  <si>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</si>
  <si>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</si>
  <si>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</si>
  <si>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</si>
  <si>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</si>
  <si>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</si>
  <si>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</si>
  <si>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</si>
  <si>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</si>
  <si>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</si>
  <si>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</si>
  <si>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</si>
  <si>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</si>
  <si>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</si>
  <si>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</si>
  <si>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</si>
  <si>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</si>
  <si>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</si>
  <si>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</si>
  <si>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</si>
  <si>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</si>
  <si>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</si>
  <si>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</si>
  <si>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</si>
  <si>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</si>
  <si>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</si>
  <si>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</si>
  <si>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</si>
  <si>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</si>
  <si>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</si>
  <si>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</si>
  <si>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</si>
  <si>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</si>
  <si>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</si>
  <si>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</si>
  <si>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</si>
  <si>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</si>
  <si>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</si>
  <si>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</si>
  <si>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</si>
  <si>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</si>
  <si>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</si>
  <si>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</si>
  <si>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</si>
  <si>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</si>
  <si>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</si>
  <si>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</si>
  <si>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</si>
  <si>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</si>
  <si>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</si>
  <si>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</si>
  <si>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</si>
  <si>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</si>
  <si>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</si>
  <si>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</si>
  <si>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</si>
  <si>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</si>
  <si>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</si>
  <si>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</si>
  <si>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</si>
  <si>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</si>
  <si>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</si>
  <si>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</si>
  <si>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</si>
  <si>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</si>
  <si>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</si>
  <si>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</si>
  <si>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</si>
  <si>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</si>
  <si>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</si>
  <si>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</si>
  <si>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</si>
  <si>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</si>
  <si>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</si>
  <si>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</si>
  <si>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</si>
  <si>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</si>
  <si>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</si>
  <si>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</si>
  <si>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</si>
  <si>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</si>
  <si>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</si>
  <si>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</si>
  <si>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</si>
  <si>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</si>
  <si>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</si>
  <si>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</si>
  <si>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</si>
  <si>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</si>
  <si>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</si>
  <si>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</si>
  <si>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</si>
  <si>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</si>
  <si>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</si>
  <si>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</si>
  <si>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</si>
  <si>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</si>
  <si>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</si>
  <si>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</si>
  <si>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</si>
  <si>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</si>
  <si>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</si>
  <si>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</si>
  <si>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</si>
  <si>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</si>
  <si>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</si>
  <si>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</si>
  <si>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</si>
  <si>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</si>
  <si>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</si>
  <si>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</si>
  <si>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</si>
  <si>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</si>
  <si>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</si>
  <si>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</si>
  <si>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</si>
  <si>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</si>
  <si>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</si>
  <si>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</si>
  <si>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</si>
  <si>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</si>
  <si>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</si>
  <si>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</si>
  <si>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</si>
  <si>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</si>
  <si>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</si>
  <si>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</si>
  <si>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</si>
  <si>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</si>
  <si>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</si>
  <si>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</si>
  <si>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</si>
  <si>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</si>
  <si>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</si>
  <si>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</si>
  <si>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</si>
  <si>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</si>
  <si>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</si>
  <si>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</si>
  <si>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</si>
  <si>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</si>
  <si>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</si>
  <si>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</si>
  <si>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</si>
  <si>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</si>
  <si>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</si>
  <si>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</si>
  <si>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</si>
  <si>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</si>
  <si>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</si>
  <si>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</si>
  <si>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</si>
  <si>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</si>
  <si>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</si>
  <si>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</si>
  <si>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</si>
  <si>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</si>
  <si>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</si>
  <si>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</si>
  <si>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</si>
  <si>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</si>
  <si>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</si>
  <si>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</si>
  <si>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</si>
  <si>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</si>
  <si>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</si>
  <si>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</si>
  <si>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</si>
  <si>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</si>
  <si>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</si>
  <si>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</si>
  <si>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</si>
  <si>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</si>
  <si>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</si>
  <si>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</si>
  <si>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</si>
  <si>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</si>
  <si>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</si>
  <si>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</si>
  <si>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</si>
  <si>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</si>
  <si>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</si>
  <si>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</si>
  <si>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</si>
  <si>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</si>
  <si>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</si>
  <si>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</si>
  <si>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</si>
  <si>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</si>
  <si>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</si>
  <si>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</si>
  <si>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</si>
  <si>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</si>
  <si>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</si>
  <si>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</si>
  <si>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</si>
  <si>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</si>
  <si>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</si>
  <si>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</si>
  <si>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</si>
  <si>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</si>
  <si>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</si>
  <si>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</si>
  <si>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</si>
  <si>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</si>
  <si>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</si>
  <si>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</si>
  <si>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</si>
  <si>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</si>
  <si>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</si>
  <si>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</si>
  <si>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</si>
  <si>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</si>
  <si>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</si>
  <si>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</si>
  <si>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</si>
  <si>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</si>
  <si>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</si>
  <si>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</si>
  <si>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</si>
  <si>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</si>
  <si>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</si>
  <si>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</si>
  <si>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</si>
  <si>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</si>
  <si>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</si>
  <si>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</si>
  <si>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</si>
  <si>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</si>
  <si>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</si>
  <si>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</si>
  <si>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</si>
  <si>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</si>
  <si>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</si>
  <si>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</si>
  <si>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</si>
  <si>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</si>
  <si>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</si>
  <si>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</si>
  <si>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</si>
  <si>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</si>
  <si>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</si>
  <si>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</si>
  <si>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</si>
  <si>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</si>
  <si>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</si>
  <si>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</si>
  <si>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</si>
  <si>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</si>
  <si>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</si>
  <si>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</si>
  <si>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</si>
  <si>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</si>
  <si>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</si>
  <si>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</si>
  <si>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</si>
  <si>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</si>
  <si>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</si>
  <si>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</si>
  <si>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</si>
  <si>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</si>
  <si>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</si>
  <si>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</si>
  <si>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</si>
  <si>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</si>
  <si>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</si>
  <si>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</si>
  <si>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</si>
  <si>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</si>
  <si>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</si>
  <si>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</si>
  <si>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</si>
  <si>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</si>
  <si>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</si>
  <si>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</si>
  <si>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</si>
  <si>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</si>
  <si>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</si>
  <si>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</si>
  <si>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</si>
  <si>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</si>
  <si>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</si>
  <si>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</si>
  <si>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</si>
  <si>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</si>
  <si>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</si>
  <si>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</si>
  <si>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</si>
  <si>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</si>
  <si>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</si>
  <si>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</si>
  <si>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</si>
  <si>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</si>
  <si>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</si>
  <si>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</si>
  <si>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</si>
  <si>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</si>
  <si>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</si>
  <si>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</si>
  <si>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</si>
  <si>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</si>
  <si>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</si>
  <si>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</si>
  <si>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</si>
  <si>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</si>
  <si>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</si>
  <si>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</si>
  <si>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</si>
  <si>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</si>
  <si>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</si>
  <si>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</si>
  <si>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</si>
  <si>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</si>
  <si>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</si>
  <si>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</si>
  <si>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</si>
  <si>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</si>
  <si>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</si>
  <si>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</si>
  <si>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</si>
  <si>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</si>
  <si>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</si>
  <si>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</si>
  <si>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</si>
  <si>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</si>
  <si>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</si>
  <si>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</si>
  <si>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</si>
  <si>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</si>
  <si>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</si>
  <si>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</si>
  <si>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</si>
  <si>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</si>
  <si>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</si>
  <si>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</si>
  <si>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</si>
  <si>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</si>
  <si>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</si>
  <si>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</si>
  <si>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</si>
  <si>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</si>
  <si>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</si>
  <si>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</si>
  <si>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</si>
  <si>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</si>
  <si>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</si>
  <si>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</si>
  <si>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</si>
  <si>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</si>
  <si>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</si>
  <si>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</si>
  <si>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</si>
  <si>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</si>
  <si>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</si>
  <si>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</si>
  <si>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</si>
  <si>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</si>
  <si>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</si>
  <si>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</si>
  <si>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</si>
  <si>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</si>
  <si>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</si>
  <si>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</si>
  <si>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</si>
  <si>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</si>
  <si>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</si>
  <si>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</si>
  <si>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</si>
  <si>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</si>
  <si>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</si>
  <si>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</si>
  <si>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</si>
  <si>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</si>
  <si>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</si>
  <si>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</si>
  <si>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</si>
  <si>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</si>
  <si>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</si>
  <si>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</si>
  <si>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</si>
  <si>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</si>
  <si>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</si>
  <si>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</si>
  <si>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</si>
  <si>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</si>
  <si>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</si>
  <si>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</si>
  <si>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</si>
  <si>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</si>
  <si>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</si>
  <si>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</si>
  <si>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</si>
  <si>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</si>
  <si>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</si>
  <si>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</si>
  <si>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</si>
  <si>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</si>
  <si>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</si>
  <si>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</si>
  <si>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</si>
  <si>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</si>
  <si>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</si>
  <si>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</si>
  <si>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</si>
  <si>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</si>
  <si>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</si>
  <si>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</si>
  <si>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</si>
  <si>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</si>
  <si>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</si>
  <si>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</si>
  <si>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</si>
  <si>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</si>
  <si>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</si>
  <si>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</si>
  <si>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</si>
  <si>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</si>
  <si>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</si>
  <si>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</si>
  <si>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</si>
  <si>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</si>
  <si>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</si>
  <si>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</si>
  <si>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</si>
  <si>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</si>
  <si>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</si>
  <si>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</si>
  <si>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</si>
  <si>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</si>
  <si>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</si>
  <si>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</si>
  <si>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</si>
  <si>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</si>
  <si>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</si>
  <si>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</si>
  <si>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</si>
  <si>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</si>
  <si>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</si>
  <si>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</si>
  <si>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</si>
  <si>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</si>
  <si>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</si>
  <si>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</si>
  <si>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</si>
  <si>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</si>
  <si>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</si>
  <si>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</si>
  <si>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</si>
  <si>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</si>
  <si>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</si>
  <si>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</si>
  <si>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</si>
  <si>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</si>
  <si>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</si>
  <si>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</si>
  <si>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</si>
  <si>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</si>
  <si>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</si>
  <si>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</si>
  <si>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</si>
  <si>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</si>
  <si>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</si>
  <si>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</si>
  <si>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</si>
  <si>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</si>
  <si>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</si>
  <si>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</si>
  <si>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</si>
  <si>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</si>
  <si>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</si>
  <si>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</si>
  <si>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</si>
  <si>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</si>
  <si>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</si>
  <si>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</si>
  <si>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</si>
  <si>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</si>
  <si>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</si>
  <si>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</si>
  <si>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</si>
  <si>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</si>
  <si>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</si>
  <si>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</si>
  <si>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</si>
  <si>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</si>
  <si>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</si>
  <si>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</si>
  <si>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</si>
  <si>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</si>
  <si>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</si>
  <si>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</si>
  <si>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</si>
  <si>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</si>
  <si>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</si>
  <si>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</si>
  <si>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</si>
  <si>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</si>
  <si>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</si>
  <si>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</si>
  <si>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</si>
  <si>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</si>
  <si>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</si>
  <si>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</si>
  <si>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</si>
  <si>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</si>
  <si>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</si>
  <si>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</si>
  <si>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</si>
  <si>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</si>
  <si>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</si>
  <si>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</si>
  <si>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</si>
  <si>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</si>
  <si>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</si>
  <si>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</si>
  <si>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</si>
  <si>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</si>
  <si>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</si>
  <si>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</si>
  <si>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</si>
  <si>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</si>
  <si>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</si>
  <si>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</si>
  <si>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</si>
  <si>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</si>
  <si>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</si>
  <si>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</si>
  <si>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</si>
  <si>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</si>
  <si>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</si>
  <si>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</si>
  <si>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</si>
  <si>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</si>
  <si>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</si>
  <si>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</si>
  <si>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</si>
  <si>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</si>
  <si>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</si>
  <si>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</si>
  <si>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</si>
  <si>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</si>
  <si>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</si>
  <si>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</si>
  <si>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</si>
  <si>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</si>
  <si>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</si>
  <si>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</si>
  <si>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</si>
  <si>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</si>
  <si>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</si>
  <si>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</si>
  <si>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</si>
  <si>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</si>
  <si>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</si>
  <si>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</si>
  <si>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</si>
  <si>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</si>
  <si>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</si>
  <si>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</si>
  <si>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</si>
  <si>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</si>
  <si>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</si>
  <si>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</si>
  <si>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</si>
  <si>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</si>
  <si>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</si>
  <si>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</si>
  <si>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</si>
  <si>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</si>
  <si>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</si>
  <si>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</si>
  <si>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</si>
  <si>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</si>
  <si>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</si>
  <si>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</si>
  <si>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</si>
  <si>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</si>
  <si>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</si>
  <si>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</si>
  <si>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</si>
  <si>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</si>
  <si>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</si>
  <si>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</si>
  <si>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</si>
  <si>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</si>
  <si>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</si>
  <si>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</si>
  <si>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</si>
  <si>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</si>
  <si>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</si>
  <si>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</si>
  <si>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</si>
  <si>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</si>
  <si>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</si>
  <si>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</si>
  <si>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</si>
  <si>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</si>
  <si>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</si>
  <si>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</si>
  <si>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</si>
  <si>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</si>
  <si>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</si>
  <si>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</si>
  <si>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</si>
  <si>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</si>
  <si>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</si>
  <si>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</si>
  <si>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</si>
  <si>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</si>
  <si>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</si>
  <si>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</si>
  <si>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</si>
  <si>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</si>
  <si>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</si>
  <si>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</si>
  <si>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</si>
  <si>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</si>
  <si>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</si>
  <si>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</si>
  <si>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</si>
  <si>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</si>
  <si>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</si>
  <si>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</si>
  <si>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</si>
  <si>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</si>
  <si>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</si>
  <si>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</si>
  <si>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</si>
  <si>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</si>
  <si>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</si>
  <si>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</si>
  <si>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</si>
  <si>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</si>
  <si>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</si>
  <si>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</si>
  <si>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</si>
  <si>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</si>
  <si>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</si>
  <si>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</si>
  <si>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</si>
  <si>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</si>
  <si>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</si>
  <si>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</si>
  <si>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</si>
  <si>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</si>
  <si>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</si>
  <si>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</si>
  <si>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</si>
  <si>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</si>
  <si>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</si>
  <si>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</si>
  <si>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</si>
  <si>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</si>
  <si>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</si>
  <si>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</si>
  <si>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</si>
  <si>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</si>
  <si>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</si>
  <si>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</si>
  <si>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</si>
  <si>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</si>
  <si>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</si>
  <si>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</si>
  <si>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</si>
  <si>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</si>
  <si>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</si>
  <si>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</si>
  <si>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</si>
  <si>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</si>
  <si>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</si>
  <si>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</si>
  <si>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</si>
  <si>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</si>
  <si>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</si>
  <si>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</si>
  <si>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</si>
  <si>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</si>
  <si>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</si>
  <si>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</si>
  <si>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</si>
  <si>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</si>
  <si>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</si>
  <si>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</si>
  <si>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</si>
  <si>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</si>
  <si>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</si>
  <si>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</si>
  <si>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</si>
  <si>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</si>
  <si>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</si>
  <si>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</si>
  <si>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</si>
  <si>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</si>
  <si>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</si>
  <si>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</si>
  <si>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</si>
  <si>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</si>
  <si>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</si>
  <si>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</si>
  <si>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</si>
  <si>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</si>
  <si>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</si>
  <si>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</si>
  <si>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</si>
  <si>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</si>
  <si>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</si>
  <si>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</si>
  <si>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</si>
  <si>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</si>
  <si>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</si>
  <si>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</si>
  <si>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</si>
  <si>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</si>
  <si>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</si>
  <si>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</si>
  <si>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</si>
  <si>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</si>
  <si>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</si>
  <si>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</si>
  <si>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</si>
  <si>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</si>
  <si>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</si>
  <si>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</si>
  <si>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</si>
  <si>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</si>
  <si>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</si>
  <si>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</si>
  <si>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</si>
  <si>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</si>
  <si>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</si>
  <si>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</si>
  <si>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</si>
  <si>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</si>
  <si>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</si>
  <si>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</si>
  <si>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</si>
  <si>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</si>
  <si>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</si>
  <si>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</si>
  <si>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</si>
  <si>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</si>
  <si>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</si>
  <si>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</si>
  <si>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</si>
  <si>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</si>
  <si>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</si>
  <si>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</si>
  <si>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</si>
  <si>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</si>
  <si>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</si>
  <si>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</si>
  <si>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</si>
  <si>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</si>
  <si>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</si>
  <si>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</si>
  <si>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</si>
  <si>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</si>
  <si>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</si>
  <si>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</si>
  <si>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</si>
  <si>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</si>
  <si>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</si>
  <si>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</si>
  <si>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</si>
  <si>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</si>
  <si>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</si>
  <si>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</si>
  <si>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</si>
  <si>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</si>
  <si>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</si>
  <si>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</si>
  <si>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</si>
  <si>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</si>
  <si>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</si>
  <si>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</si>
  <si>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</si>
  <si>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</si>
  <si>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</si>
  <si>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</si>
  <si>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</si>
  <si>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</si>
  <si>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</si>
  <si>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</si>
  <si>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</si>
  <si>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</si>
  <si>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</si>
  <si>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</si>
  <si>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</si>
  <si>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</si>
  <si>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</si>
  <si>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</si>
  <si>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</si>
  <si>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</si>
  <si>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</si>
  <si>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</si>
  <si>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</si>
  <si>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</si>
  <si>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</si>
  <si>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</si>
  <si>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</si>
  <si>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</si>
  <si>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</si>
  <si>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</si>
  <si>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</si>
  <si>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</si>
  <si>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</si>
  <si>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</si>
  <si>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</si>
  <si>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</si>
  <si>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</si>
  <si>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</si>
  <si>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</si>
  <si>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</si>
  <si>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</si>
  <si>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</si>
  <si>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</si>
  <si>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</si>
  <si>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</si>
  <si>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</si>
  <si>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</si>
  <si>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</si>
  <si>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</si>
  <si>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</si>
  <si>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</si>
  <si>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</si>
  <si>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</si>
  <si>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</si>
  <si>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</si>
  <si>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</si>
  <si>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</si>
  <si>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</si>
  <si>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</si>
  <si>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</si>
  <si>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</si>
  <si>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</si>
  <si>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</si>
  <si>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</si>
  <si>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</si>
  <si>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</si>
  <si>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</si>
  <si>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</si>
  <si>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</si>
  <si>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</si>
  <si>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</si>
  <si>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</si>
  <si>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</si>
  <si>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</si>
  <si>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</si>
  <si>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</si>
  <si>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</si>
  <si>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</si>
  <si>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</si>
  <si>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</si>
  <si>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</si>
  <si>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</si>
  <si>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</si>
  <si>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</si>
  <si>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</si>
  <si>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</si>
  <si>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</si>
  <si>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</si>
  <si>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</si>
  <si>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</si>
  <si>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</si>
  <si>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</si>
  <si>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</si>
  <si>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</si>
  <si>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</si>
  <si>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</si>
  <si>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</si>
  <si>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</si>
  <si>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</si>
  <si>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</si>
  <si>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</si>
  <si>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</si>
  <si>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</si>
  <si>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</si>
  <si>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</si>
  <si>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</si>
  <si>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</si>
  <si>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</si>
  <si>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</si>
  <si>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</si>
  <si>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</si>
  <si>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</si>
  <si>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</si>
  <si>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</si>
  <si>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</si>
  <si>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</si>
  <si>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</si>
  <si>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</si>
  <si>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</si>
  <si>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</si>
  <si>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</si>
  <si>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</si>
  <si>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</si>
  <si>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</si>
  <si>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</si>
  <si>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</si>
  <si>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</si>
  <si>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</si>
  <si>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</si>
  <si>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</si>
  <si>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</si>
  <si>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</si>
  <si>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</si>
  <si>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</si>
  <si>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</si>
  <si>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</si>
  <si>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</si>
  <si>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</si>
  <si>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</si>
  <si>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</si>
  <si>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</si>
  <si>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</si>
  <si>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</si>
  <si>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</si>
  <si>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</si>
  <si>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</si>
  <si>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</si>
  <si>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</si>
  <si>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</si>
  <si>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</si>
  <si>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</si>
  <si>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</si>
  <si>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</si>
  <si>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</si>
  <si>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</si>
  <si>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</si>
  <si>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</si>
  <si>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</si>
  <si>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</si>
  <si>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</si>
  <si>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</si>
  <si>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</si>
  <si>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</si>
  <si>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</si>
  <si>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</si>
  <si>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</si>
  <si>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</si>
  <si>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</si>
  <si>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</si>
  <si>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</si>
  <si>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</si>
  <si>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</si>
  <si>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</si>
  <si>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</si>
  <si>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</si>
  <si>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</si>
  <si>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</si>
  <si>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</si>
  <si>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</si>
  <si>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</si>
  <si>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</si>
  <si>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</si>
  <si>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</si>
  <si>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</si>
  <si>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</si>
  <si>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</si>
  <si>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</si>
  <si>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</si>
  <si>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</si>
  <si>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</si>
  <si>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</si>
  <si>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</si>
  <si>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</si>
  <si>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</si>
  <si>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</si>
  <si>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</si>
  <si>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</si>
  <si>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</si>
  <si>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</si>
  <si>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</si>
  <si>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</si>
  <si>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</si>
  <si>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</si>
  <si>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</si>
  <si>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</si>
  <si>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</si>
  <si>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</si>
  <si>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</si>
  <si>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</si>
  <si>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</si>
  <si>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</si>
  <si>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</si>
  <si>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</si>
  <si>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</si>
  <si>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</si>
  <si>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</si>
  <si>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</si>
  <si>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</si>
  <si>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</si>
  <si>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</si>
  <si>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</si>
  <si>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</si>
  <si>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</si>
  <si>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</si>
  <si>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</si>
  <si>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</si>
  <si>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</si>
  <si>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</si>
  <si>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</si>
  <si>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</si>
  <si>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</si>
  <si>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</si>
  <si>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</si>
  <si>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</si>
  <si>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</si>
  <si>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</si>
  <si>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</si>
  <si>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</si>
  <si>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</si>
  <si>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</si>
  <si>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</si>
  <si>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</si>
  <si>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</si>
  <si>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</si>
  <si>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</si>
  <si>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</si>
  <si>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</si>
  <si>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</si>
  <si>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</si>
  <si>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</si>
  <si>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</si>
  <si>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</si>
  <si>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</si>
  <si>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</si>
  <si>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</si>
  <si>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</si>
  <si>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</si>
  <si>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</si>
  <si>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</si>
  <si>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</si>
  <si>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</si>
  <si>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</si>
  <si>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</si>
  <si>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</si>
  <si>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</si>
  <si>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</si>
  <si>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</si>
  <si>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</si>
  <si>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</si>
  <si>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</si>
  <si>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</si>
  <si>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</si>
  <si>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</si>
  <si>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</si>
  <si>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</si>
  <si>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</si>
  <si>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</si>
  <si>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</si>
  <si>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</si>
  <si>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</si>
  <si>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</si>
  <si>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</si>
  <si>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</si>
  <si>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</si>
  <si>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</si>
  <si>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</si>
  <si>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</si>
  <si>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</si>
  <si>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</si>
  <si>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</si>
  <si>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</si>
  <si>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</si>
  <si>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</si>
  <si>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</si>
  <si>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</si>
  <si>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</si>
  <si>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</si>
  <si>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</si>
  <si>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</si>
  <si>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</si>
  <si>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</si>
  <si>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</si>
  <si>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</si>
  <si>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</si>
  <si>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</si>
  <si>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</si>
  <si>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</si>
  <si>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</si>
  <si>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</si>
  <si>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</si>
  <si>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</si>
  <si>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</si>
  <si>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</si>
  <si>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</si>
  <si>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</si>
  <si>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</si>
  <si>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</si>
  <si>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</si>
  <si>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</si>
  <si>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</si>
  <si>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</si>
  <si>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</si>
  <si>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</si>
  <si>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</si>
  <si>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</si>
  <si>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</si>
  <si>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</si>
  <si>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</si>
  <si>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</si>
  <si>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</si>
  <si>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</si>
  <si>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</si>
  <si>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</si>
  <si>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</si>
  <si>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</si>
  <si>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</si>
  <si>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</si>
  <si>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</si>
  <si>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</si>
  <si>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</si>
  <si>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</si>
  <si>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</si>
  <si>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</si>
  <si>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</si>
  <si>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</si>
  <si>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</si>
  <si>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</si>
  <si>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</si>
  <si>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</si>
  <si>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</si>
  <si>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</si>
  <si>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</si>
  <si>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</si>
  <si>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</si>
  <si>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</si>
  <si>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</si>
  <si>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</si>
  <si>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</si>
  <si>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</si>
  <si>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</si>
  <si>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</si>
  <si>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</si>
  <si>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</si>
  <si>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</si>
  <si>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</si>
  <si>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</si>
  <si>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</si>
  <si>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</si>
  <si>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</si>
  <si>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</si>
  <si>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</si>
  <si>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</si>
  <si>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</si>
  <si>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</si>
  <si>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</si>
  <si>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</si>
  <si>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</si>
  <si>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</si>
  <si>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</si>
  <si>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</si>
  <si>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</si>
  <si>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</si>
  <si>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</si>
  <si>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</si>
  <si>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</si>
  <si>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</si>
  <si>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</si>
  <si>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</si>
  <si>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</si>
  <si>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</si>
  <si>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</si>
  <si>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</si>
  <si>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</si>
  <si>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</si>
  <si>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</si>
  <si>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</si>
  <si>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</si>
  <si>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</si>
  <si>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</si>
  <si>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</si>
  <si>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</si>
  <si>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</si>
  <si>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</si>
  <si>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</si>
  <si>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</si>
  <si>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</si>
  <si>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</si>
  <si>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</si>
  <si>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</si>
  <si>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</si>
  <si>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</si>
  <si>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</si>
  <si>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</si>
  <si>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</si>
  <si>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</si>
  <si>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</si>
  <si>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</si>
  <si>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</si>
  <si>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</si>
  <si>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</si>
  <si>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</si>
  <si>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</si>
  <si>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</si>
  <si>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</si>
  <si>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</si>
  <si>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</si>
  <si>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</si>
  <si>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</si>
  <si>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</si>
  <si>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</si>
  <si>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</si>
  <si>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</si>
  <si>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</si>
  <si>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</si>
  <si>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</si>
  <si>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</si>
  <si>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</si>
  <si>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</si>
  <si>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</si>
  <si>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</si>
  <si>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</si>
  <si>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</si>
  <si>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</si>
  <si>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</si>
  <si>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</si>
  <si>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</si>
  <si>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</si>
  <si>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</si>
  <si>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</si>
  <si>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</si>
  <si>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</si>
  <si>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</si>
  <si>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</si>
  <si>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</si>
  <si>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</si>
  <si>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</si>
  <si>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</si>
  <si>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</si>
  <si>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</si>
  <si>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</si>
  <si>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</si>
  <si>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</si>
  <si>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</si>
  <si>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</si>
  <si>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</si>
  <si>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</si>
  <si>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</si>
  <si>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</si>
  <si>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</si>
  <si>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</si>
  <si>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</si>
  <si>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</si>
  <si>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</si>
  <si>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</si>
  <si>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</si>
  <si>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</si>
  <si>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</si>
  <si>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</si>
  <si>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</si>
  <si>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</si>
  <si>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</si>
  <si>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</si>
  <si>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</si>
  <si>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</si>
  <si>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</si>
  <si>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</si>
  <si>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</si>
  <si>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</si>
  <si>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</si>
  <si>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</si>
  <si>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</si>
  <si>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</si>
  <si>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</si>
  <si>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</si>
  <si>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</si>
  <si>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</si>
  <si>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</si>
  <si>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</si>
  <si>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</si>
  <si>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</si>
  <si>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</si>
  <si>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</si>
  <si>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</si>
  <si>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</si>
  <si>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</si>
  <si>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</si>
  <si>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</si>
  <si>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</si>
  <si>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</si>
  <si>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</si>
  <si>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</si>
  <si>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</si>
  <si>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</si>
  <si>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</si>
  <si>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</si>
  <si>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</si>
  <si>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</si>
  <si>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</si>
  <si>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</si>
  <si>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</si>
  <si>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</si>
  <si>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</si>
  <si>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</si>
  <si>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</si>
  <si>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</si>
  <si>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</si>
  <si>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</si>
  <si>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</si>
  <si>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</si>
  <si>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</si>
  <si>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</si>
  <si>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</si>
  <si>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</si>
  <si>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</si>
  <si>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</si>
  <si>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</si>
  <si>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</si>
  <si>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</si>
  <si>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</si>
  <si>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</si>
  <si>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</si>
  <si>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</si>
  <si>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</si>
  <si>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</si>
  <si>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</si>
  <si>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</si>
  <si>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</si>
  <si>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</si>
  <si>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</si>
  <si>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</si>
  <si>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</si>
  <si>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</si>
  <si>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</si>
  <si>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</si>
  <si>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</si>
  <si>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</si>
  <si>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</si>
  <si>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</si>
  <si>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</si>
  <si>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</si>
  <si>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</si>
  <si>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</si>
  <si>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</si>
  <si>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</si>
  <si>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</si>
  <si>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</si>
  <si>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</si>
  <si>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</si>
  <si>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</si>
  <si>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</si>
  <si>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</si>
  <si>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</si>
  <si>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</si>
  <si>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</si>
  <si>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</si>
  <si>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</si>
  <si>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</si>
  <si>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</si>
  <si>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</si>
  <si>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</si>
  <si>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</si>
  <si>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</si>
  <si>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</si>
  <si>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</si>
  <si>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</si>
  <si>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</si>
  <si>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</si>
  <si>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</si>
  <si>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</si>
  <si>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</si>
  <si>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</si>
  <si>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</si>
  <si>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</si>
  <si>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</si>
  <si>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</si>
  <si>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</si>
  <si>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</si>
  <si>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</si>
  <si>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</si>
  <si>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</si>
  <si>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</si>
  <si>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</si>
  <si>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</si>
  <si>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</si>
  <si>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</si>
  <si>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</si>
  <si>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</si>
  <si>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</si>
  <si>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</si>
  <si>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</si>
  <si>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</si>
  <si>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</si>
  <si>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</si>
  <si>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</si>
  <si>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</si>
  <si>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</si>
  <si>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</si>
  <si>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</si>
  <si>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</si>
  <si>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</si>
  <si>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</si>
  <si>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</si>
  <si>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</si>
  <si>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</si>
  <si>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</si>
  <si>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</si>
  <si>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</si>
  <si>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</si>
  <si>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</si>
  <si>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</si>
  <si>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</si>
  <si>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</si>
  <si>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</si>
  <si>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</si>
  <si>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</si>
  <si>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</si>
  <si>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</si>
  <si>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</si>
  <si>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</si>
  <si>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</si>
  <si>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</si>
  <si>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</si>
  <si>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</si>
  <si>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</si>
  <si>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</si>
  <si>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</si>
  <si>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</si>
  <si>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</si>
  <si>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</si>
  <si>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</si>
  <si>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</si>
  <si>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</si>
  <si>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</si>
  <si>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</si>
  <si>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</si>
  <si>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</si>
  <si>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</si>
  <si>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</si>
  <si>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</si>
  <si>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</si>
  <si>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</si>
  <si>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</si>
  <si>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</si>
  <si>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</si>
  <si>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</si>
  <si>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</si>
  <si>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</si>
  <si>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</si>
  <si>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</si>
  <si>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</si>
  <si>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</si>
  <si>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</si>
  <si>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</si>
  <si>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</si>
  <si>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</si>
  <si>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</si>
  <si>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</si>
  <si>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</si>
  <si>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</si>
  <si>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</si>
  <si>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</si>
  <si>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</si>
  <si>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</si>
  <si>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</si>
  <si>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</si>
  <si>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</si>
  <si>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</si>
  <si>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</si>
  <si>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</si>
  <si>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</si>
  <si>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</si>
  <si>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</si>
  <si>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</si>
  <si>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</si>
  <si>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</si>
  <si>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</si>
  <si>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</si>
  <si>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</si>
  <si>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</si>
  <si>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</si>
  <si>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</si>
  <si>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</si>
  <si>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</si>
  <si>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</si>
  <si>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</si>
  <si>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</si>
  <si>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</si>
  <si>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</si>
  <si>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</si>
  <si>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</si>
  <si>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</si>
  <si>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</si>
  <si>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</si>
  <si>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</si>
  <si>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</si>
  <si>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</si>
  <si>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</si>
  <si>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</si>
  <si>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</si>
  <si>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</si>
  <si>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</si>
  <si>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</si>
  <si>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</si>
  <si>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</si>
  <si>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</si>
  <si>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</si>
  <si>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</si>
  <si>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</si>
  <si>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</si>
  <si>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</si>
  <si>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</si>
  <si>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</si>
  <si>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</si>
  <si>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</si>
  <si>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</si>
  <si>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</si>
  <si>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</si>
  <si>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</si>
  <si>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</si>
  <si>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</si>
  <si>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</si>
  <si>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</si>
  <si>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</si>
  <si>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</si>
  <si>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</si>
  <si>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</si>
  <si>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</si>
  <si>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</si>
  <si>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</si>
  <si>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</si>
  <si>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</si>
  <si>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</si>
  <si>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</si>
  <si>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</si>
  <si>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</si>
  <si>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</si>
  <si>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</si>
  <si>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</si>
  <si>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</si>
  <si>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</si>
  <si>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</si>
  <si>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</si>
  <si>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</si>
  <si>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</si>
  <si>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</si>
  <si>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</si>
  <si>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</si>
  <si>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</si>
  <si>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</si>
  <si>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</si>
  <si>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</si>
  <si>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</si>
  <si>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</si>
  <si>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</si>
  <si>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</si>
  <si>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</si>
  <si>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</si>
  <si>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</si>
  <si>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</si>
  <si>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</si>
  <si>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</si>
  <si>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</si>
  <si>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</si>
  <si>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</si>
  <si>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</si>
  <si>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</si>
  <si>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</si>
  <si>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</si>
  <si>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</si>
  <si>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</si>
  <si>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</si>
  <si>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</si>
  <si>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</si>
  <si>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</si>
  <si>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</si>
  <si>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</si>
  <si>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</si>
  <si>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</si>
  <si>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</si>
  <si>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</si>
  <si>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</si>
  <si>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</si>
  <si>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</si>
  <si>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</si>
  <si>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</si>
  <si>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</si>
  <si>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</si>
  <si>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</si>
  <si>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</si>
  <si>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</si>
  <si>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</si>
  <si>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</si>
  <si>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</si>
  <si>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</si>
  <si>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</si>
  <si>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</si>
  <si>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</si>
  <si>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</si>
  <si>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</si>
  <si>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</si>
  <si>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</si>
  <si>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</si>
  <si>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</si>
  <si>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</si>
  <si>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</si>
  <si>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</si>
  <si>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</si>
  <si>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</si>
  <si>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</si>
  <si>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</si>
  <si>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</si>
  <si>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</si>
  <si>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</si>
  <si>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</si>
  <si>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</si>
  <si>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</si>
  <si>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</si>
  <si>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</si>
  <si>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</si>
  <si>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</si>
  <si>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</si>
  <si>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</si>
  <si>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</si>
  <si>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</si>
  <si>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</si>
  <si>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</si>
  <si>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</si>
  <si>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</si>
  <si>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</si>
  <si>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</si>
  <si>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</si>
  <si>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</si>
  <si>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</si>
  <si>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</si>
  <si>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</si>
  <si>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</si>
  <si>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</si>
  <si>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</si>
  <si>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</si>
  <si>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</si>
  <si>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</si>
  <si>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</si>
  <si>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</si>
  <si>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</si>
  <si>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</si>
  <si>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</si>
  <si>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</si>
  <si>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</si>
  <si>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</si>
  <si>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</si>
  <si>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</si>
  <si>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</si>
  <si>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</si>
  <si>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</si>
  <si>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</si>
  <si>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</si>
  <si>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</si>
  <si>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</si>
  <si>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</si>
  <si>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</si>
  <si>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</si>
  <si>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</si>
  <si>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</si>
  <si>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</si>
  <si>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</si>
  <si>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</si>
  <si>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</si>
  <si>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</si>
  <si>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</si>
  <si>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</si>
  <si>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</si>
  <si>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</si>
  <si>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</si>
  <si>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</si>
  <si>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</si>
  <si>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</si>
  <si>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</si>
  <si>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</si>
  <si>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</si>
  <si>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</si>
  <si>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</si>
  <si>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</si>
  <si>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</si>
  <si>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</si>
  <si>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</si>
  <si>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</si>
  <si>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</si>
  <si>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</si>
  <si>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</si>
  <si>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</si>
  <si>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</si>
  <si>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</si>
  <si>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</si>
  <si>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</si>
  <si>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</si>
  <si>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</si>
  <si>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</si>
  <si>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</si>
  <si>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</si>
  <si>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</si>
  <si>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</si>
  <si>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</si>
  <si>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</si>
  <si>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</si>
  <si>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</si>
  <si>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</si>
  <si>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</si>
  <si>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</si>
  <si>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</si>
  <si>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</si>
  <si>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</si>
  <si>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</si>
  <si>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</si>
  <si>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</si>
  <si>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</si>
  <si>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</si>
  <si>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</si>
  <si>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</si>
  <si>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</si>
  <si>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</si>
  <si>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</si>
  <si>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</si>
  <si>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</si>
  <si>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</si>
  <si>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</si>
  <si>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</si>
  <si>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</si>
  <si>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</si>
  <si>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</si>
  <si>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</si>
  <si>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</si>
  <si>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</si>
  <si>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</si>
  <si>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</si>
  <si>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</si>
  <si>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</si>
  <si>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</si>
  <si>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</si>
  <si>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</si>
  <si>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</si>
  <si>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</si>
  <si>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</si>
  <si>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</si>
  <si>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</si>
  <si>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</si>
  <si>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</si>
  <si>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</si>
  <si>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</si>
  <si>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</si>
  <si>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</si>
  <si>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</si>
  <si>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</si>
  <si>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</si>
  <si>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</si>
  <si>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</si>
  <si>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</si>
  <si>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</si>
  <si>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</si>
  <si>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</si>
  <si>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</si>
  <si>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</si>
  <si>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</si>
  <si>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</si>
  <si>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</si>
  <si>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</si>
  <si>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</si>
  <si>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</si>
  <si>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</si>
  <si>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</si>
  <si>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</si>
  <si>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</si>
  <si>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</si>
  <si>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</si>
  <si>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</si>
  <si>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</si>
  <si>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</si>
  <si>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</si>
  <si>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</si>
  <si>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</si>
  <si>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</si>
  <si>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</si>
  <si>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</si>
  <si>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</si>
  <si>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</si>
  <si>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</si>
  <si>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</si>
  <si>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</si>
  <si>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</si>
  <si>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</si>
  <si>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</si>
  <si>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</si>
  <si>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</si>
  <si>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</si>
  <si>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</si>
  <si>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</si>
  <si>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</si>
  <si>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</si>
  <si>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</si>
  <si>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</si>
  <si>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</si>
  <si>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</si>
  <si>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</si>
  <si>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</si>
  <si>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</si>
  <si>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</si>
  <si>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</si>
  <si>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</si>
  <si>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</si>
  <si>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</si>
  <si>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</si>
  <si>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</si>
  <si>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</si>
  <si>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</si>
  <si>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</si>
  <si>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</si>
  <si>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</si>
  <si>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</si>
  <si>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</si>
  <si>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</si>
  <si>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</si>
  <si>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</si>
  <si>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</si>
  <si>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</si>
  <si>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</si>
  <si>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</si>
  <si>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</si>
  <si>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</si>
  <si>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</si>
  <si>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</si>
  <si>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</si>
  <si>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</si>
  <si>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</si>
  <si>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</si>
  <si>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</si>
  <si>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</si>
  <si>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</si>
  <si>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</si>
  <si>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</si>
  <si>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</si>
  <si>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</si>
  <si>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</si>
  <si>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</si>
  <si>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</si>
  <si>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</si>
  <si>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</si>
  <si>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</si>
  <si>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</si>
  <si>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</si>
  <si>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</si>
  <si>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</si>
  <si>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</si>
  <si>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</si>
  <si>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</si>
  <si>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</si>
  <si>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</si>
  <si>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</si>
  <si>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</si>
  <si>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</si>
  <si>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</si>
  <si>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</si>
  <si>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</si>
  <si>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</si>
  <si>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</si>
  <si>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</si>
  <si>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</si>
  <si>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</si>
  <si>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</si>
  <si>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</si>
  <si>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</si>
  <si>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</si>
  <si>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</si>
  <si>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</si>
  <si>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</si>
  <si>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</si>
  <si>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</si>
  <si>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</si>
  <si>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</si>
  <si>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</si>
  <si>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</si>
  <si>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</si>
  <si>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</si>
  <si>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</si>
  <si>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</si>
  <si>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</si>
  <si>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</si>
  <si>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</si>
  <si>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</si>
  <si>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</si>
  <si>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</si>
  <si>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</si>
  <si>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</si>
  <si>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</si>
  <si>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</si>
  <si>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</si>
  <si>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</si>
  <si>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</si>
  <si>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</si>
  <si>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</si>
  <si>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</si>
  <si>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</si>
  <si>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</si>
  <si>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</si>
  <si>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</si>
  <si>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</si>
  <si>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</si>
  <si>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</si>
  <si>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</si>
  <si>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</si>
  <si>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</si>
  <si>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</si>
  <si>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</si>
  <si>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</si>
  <si>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</si>
  <si>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</si>
  <si>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</si>
  <si>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</si>
  <si>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</si>
  <si>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</si>
  <si>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</si>
  <si>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</si>
  <si>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</si>
  <si>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</si>
  <si>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</si>
  <si>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</si>
  <si>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</si>
  <si>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</si>
  <si>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</si>
  <si>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</si>
  <si>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</si>
  <si>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</si>
  <si>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</si>
  <si>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</si>
  <si>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</si>
  <si>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</si>
  <si>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</si>
  <si>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</si>
  <si>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</si>
  <si>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</si>
  <si>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</si>
  <si>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</si>
  <si>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</si>
  <si>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</si>
  <si>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</si>
  <si>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</si>
  <si>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</si>
  <si>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</si>
  <si>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</si>
  <si>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</si>
  <si>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</si>
  <si>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</si>
  <si>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</si>
  <si>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</si>
  <si>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</si>
  <si>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</si>
  <si>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</si>
  <si>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</si>
  <si>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</si>
  <si>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</si>
  <si>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</si>
  <si>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</si>
  <si>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</si>
  <si>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</si>
  <si>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</si>
  <si>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</si>
  <si>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</si>
  <si>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</si>
  <si>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</si>
  <si>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</si>
  <si>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</si>
  <si>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</si>
  <si>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</si>
  <si>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</si>
  <si>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</si>
  <si>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</si>
  <si>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</si>
  <si>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</si>
  <si>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</si>
  <si>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</si>
  <si>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</si>
  <si>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</si>
  <si>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</si>
  <si>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</si>
  <si>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</si>
  <si>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</si>
  <si>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</si>
  <si>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</si>
  <si>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</si>
  <si>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</si>
  <si>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</si>
  <si>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</si>
  <si>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</si>
  <si>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</si>
  <si>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</si>
  <si>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</si>
  <si>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</si>
  <si>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</si>
  <si>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</si>
  <si>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</si>
  <si>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</si>
  <si>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</si>
  <si>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</si>
  <si>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</si>
  <si>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</si>
  <si>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</si>
  <si>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</si>
  <si>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</si>
  <si>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</si>
  <si>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</si>
  <si>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</si>
  <si>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</si>
  <si>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</si>
  <si>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</si>
  <si>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</si>
  <si>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</si>
  <si>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</si>
  <si>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</si>
  <si>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</si>
  <si>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</si>
  <si>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</si>
  <si>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</si>
  <si>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</si>
  <si>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</si>
  <si>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</si>
  <si>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</si>
  <si>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</si>
  <si>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</si>
  <si>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</si>
  <si>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</si>
  <si>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</si>
  <si>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</si>
  <si>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</si>
  <si>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</si>
  <si>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</si>
  <si>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</si>
  <si>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</si>
  <si>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</si>
  <si>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</si>
  <si>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</si>
  <si>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</si>
  <si>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</si>
  <si>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</si>
  <si>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</si>
  <si>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</si>
  <si>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</si>
  <si>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</si>
  <si>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</si>
  <si>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</si>
  <si>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</si>
  <si>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</si>
  <si>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</si>
  <si>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</si>
  <si>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</si>
  <si>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</si>
  <si>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</si>
  <si>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</si>
  <si>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</si>
  <si>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</si>
  <si>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</si>
  <si>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</si>
  <si>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</si>
  <si>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</si>
  <si>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</si>
  <si>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</si>
  <si>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</si>
  <si>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</si>
  <si>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</si>
  <si>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</si>
  <si>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</si>
  <si>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</si>
  <si>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</si>
  <si>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</si>
  <si>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</si>
  <si>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</si>
  <si>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</si>
  <si>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</si>
  <si>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</si>
  <si>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</si>
  <si>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</si>
  <si>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</si>
  <si>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</si>
  <si>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</si>
  <si>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</si>
  <si>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</si>
  <si>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</si>
  <si>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</si>
  <si>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</si>
  <si>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</si>
  <si>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</si>
  <si>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</si>
  <si>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</si>
  <si>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</si>
  <si>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</si>
  <si>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</si>
  <si>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</si>
  <si>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</si>
  <si>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</si>
  <si>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</si>
  <si>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</si>
  <si>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</si>
  <si>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</si>
  <si>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</si>
  <si>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</si>
  <si>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</si>
  <si>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</si>
  <si>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</si>
  <si>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</si>
  <si>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</si>
  <si>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</si>
  <si>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</si>
  <si>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</si>
  <si>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</si>
  <si>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</si>
  <si>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</si>
  <si>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</si>
  <si>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</si>
  <si>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</si>
  <si>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</si>
  <si>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</si>
  <si>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</si>
  <si>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</si>
  <si>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</si>
  <si>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</si>
  <si>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</si>
  <si>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</si>
  <si>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</si>
  <si>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</si>
  <si>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</si>
  <si>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</si>
  <si>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</si>
  <si>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</si>
  <si>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</si>
  <si>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</si>
  <si>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</si>
  <si>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</si>
  <si>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</si>
  <si>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</si>
  <si>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</si>
  <si>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</si>
  <si>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</si>
  <si>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</si>
  <si>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</si>
  <si>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</si>
  <si>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</si>
  <si>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</si>
  <si>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</si>
  <si>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</si>
  <si>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</si>
  <si>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</si>
  <si>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</si>
  <si>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</si>
  <si>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</si>
  <si>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</si>
  <si>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</si>
  <si>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</si>
  <si>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</si>
  <si>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</si>
  <si>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</si>
  <si>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</si>
  <si>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</si>
  <si>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</si>
  <si>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</si>
  <si>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</si>
  <si>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</si>
  <si>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</si>
  <si>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</si>
  <si>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</si>
  <si>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</si>
  <si>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</si>
  <si>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</si>
  <si>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</si>
  <si>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</si>
  <si>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</si>
  <si>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</si>
  <si>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</si>
  <si>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</si>
  <si>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</si>
  <si>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</si>
  <si>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</si>
  <si>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</si>
  <si>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</si>
  <si>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</si>
  <si>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</si>
  <si>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</si>
  <si>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</si>
  <si>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</si>
  <si>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</si>
  <si>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</si>
  <si>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</si>
  <si>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</si>
  <si>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</si>
  <si>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</si>
  <si>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</si>
  <si>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</si>
  <si>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</si>
  <si>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</si>
  <si>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</si>
  <si>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</si>
  <si>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</si>
  <si>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</si>
  <si>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</si>
  <si>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</si>
  <si>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</si>
  <si>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</si>
  <si>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</si>
  <si>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</si>
  <si>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</si>
  <si>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</si>
  <si>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</si>
  <si>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</si>
  <si>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</si>
  <si>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</si>
  <si>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</si>
  <si>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</si>
  <si>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</si>
  <si>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</si>
  <si>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</si>
  <si>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</si>
  <si>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</si>
  <si>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</si>
  <si>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</si>
  <si>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</si>
  <si>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</si>
  <si>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</si>
  <si>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</si>
  <si>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</si>
  <si>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</si>
  <si>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</si>
  <si>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</si>
  <si>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</si>
  <si>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</si>
  <si>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</si>
  <si>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</si>
  <si>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</si>
  <si>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</si>
  <si>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</si>
  <si>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</si>
  <si>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</si>
  <si>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</si>
  <si>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</si>
  <si>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</si>
  <si>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</si>
  <si>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</si>
  <si>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</si>
  <si>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</si>
  <si>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</si>
  <si>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</si>
  <si>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</si>
  <si>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</si>
  <si>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</si>
  <si>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</si>
  <si>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</si>
  <si>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</si>
  <si>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</si>
  <si>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</si>
  <si>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</si>
  <si>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</si>
  <si>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</si>
  <si>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</si>
  <si>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</si>
  <si>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</si>
  <si>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</si>
  <si>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</si>
  <si>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</si>
  <si>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</si>
  <si>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</si>
  <si>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</si>
  <si>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</si>
  <si>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</si>
  <si>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</si>
  <si>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</si>
  <si>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</si>
  <si>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</si>
  <si>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</si>
  <si>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</si>
  <si>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</si>
  <si>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</si>
  <si>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</si>
  <si>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</si>
  <si>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</si>
  <si>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</si>
  <si>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</si>
  <si>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</si>
  <si>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</si>
  <si>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</si>
  <si>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</si>
  <si>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</si>
  <si>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</si>
  <si>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</si>
  <si>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</si>
  <si>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</si>
  <si>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</si>
  <si>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</si>
  <si>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</si>
  <si>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</si>
  <si>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</si>
  <si>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</si>
  <si>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</si>
  <si>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</si>
  <si>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</si>
  <si>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</si>
  <si>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</si>
  <si>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</si>
  <si>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</si>
  <si>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</si>
  <si>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</si>
  <si>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</si>
  <si>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</si>
  <si>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</si>
  <si>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</si>
  <si>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</si>
  <si>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</si>
  <si>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</si>
  <si>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</si>
  <si>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</si>
  <si>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</si>
  <si>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</si>
  <si>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</si>
  <si>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</si>
  <si>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</si>
  <si>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</si>
  <si>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</si>
  <si>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</si>
  <si>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</si>
  <si>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</si>
  <si>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</si>
  <si>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</si>
  <si>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</si>
  <si>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</si>
  <si>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</si>
  <si>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</si>
  <si>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</si>
  <si>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</si>
  <si>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</si>
  <si>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</si>
  <si>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</si>
  <si>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</si>
  <si>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</si>
  <si>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</si>
  <si>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</si>
  <si>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</si>
  <si>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</si>
  <si>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</si>
  <si>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</si>
  <si>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</si>
  <si>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</si>
  <si>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</si>
  <si>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</si>
  <si>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</si>
  <si>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</si>
  <si>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</si>
  <si>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</si>
  <si>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</si>
  <si>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</si>
  <si>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</si>
  <si>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</si>
  <si>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</si>
  <si>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</si>
  <si>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</si>
  <si>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</si>
  <si>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</si>
  <si>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</si>
  <si>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</si>
  <si>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</si>
  <si>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</si>
  <si>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</si>
  <si>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</si>
  <si>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</si>
  <si>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</si>
  <si>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</si>
  <si>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</si>
  <si>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</si>
  <si>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</si>
  <si>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</si>
  <si>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</si>
  <si>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</si>
  <si>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</si>
  <si>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</si>
  <si>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</si>
  <si>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</si>
  <si>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</si>
  <si>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</si>
  <si>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</si>
  <si>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</si>
  <si>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</si>
  <si>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</si>
  <si>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</si>
  <si>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</si>
  <si>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</si>
  <si>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</si>
  <si>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</si>
  <si>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</si>
  <si>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</si>
  <si>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</si>
  <si>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</si>
  <si>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</si>
  <si>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</si>
  <si>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</si>
  <si>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</si>
  <si>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</si>
  <si>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</si>
  <si>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</si>
  <si>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</si>
  <si>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</si>
  <si>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</si>
  <si>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</si>
  <si>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</si>
  <si>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</si>
  <si>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</si>
  <si>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</si>
  <si>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</si>
  <si>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</si>
  <si>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</si>
  <si>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</si>
  <si>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</si>
  <si>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</si>
  <si>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</si>
  <si>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</si>
  <si>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</si>
  <si>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</si>
  <si>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</si>
  <si>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</si>
  <si>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</si>
  <si>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</si>
  <si>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</si>
  <si>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</si>
  <si>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</si>
  <si>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</si>
  <si>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</si>
  <si>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</si>
  <si>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</si>
  <si>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</si>
  <si>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</si>
  <si>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</si>
  <si>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</si>
  <si>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</si>
  <si>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</si>
  <si>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</si>
  <si>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</si>
  <si>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</si>
  <si>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</si>
  <si>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</si>
  <si>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</si>
  <si>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</si>
  <si>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</si>
  <si>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</si>
  <si>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</si>
  <si>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</si>
  <si>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</si>
  <si>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</si>
  <si>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</si>
  <si>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</si>
  <si>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</si>
  <si>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</si>
  <si>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</si>
  <si>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</si>
  <si>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</si>
  <si>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</si>
  <si>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</si>
  <si>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</si>
  <si>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</si>
  <si>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</si>
  <si>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</si>
  <si>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</si>
  <si>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</si>
  <si>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</si>
  <si>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</si>
  <si>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</si>
  <si>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</si>
  <si>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</si>
  <si>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</si>
  <si>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</si>
  <si>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</si>
  <si>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</si>
  <si>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</si>
  <si>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</si>
  <si>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</si>
  <si>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</si>
  <si>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</si>
  <si>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</si>
  <si>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</si>
  <si>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</si>
  <si>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</si>
  <si>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</si>
  <si>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</si>
  <si>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</si>
  <si>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</si>
  <si>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</si>
  <si>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</si>
  <si>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</si>
  <si>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</si>
  <si>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</si>
  <si>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</si>
  <si>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</si>
  <si>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</si>
  <si>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</si>
  <si>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</si>
  <si>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</si>
  <si>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</si>
  <si>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</si>
  <si>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</si>
  <si>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</si>
  <si>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</si>
  <si>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</si>
  <si>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</si>
  <si>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</si>
  <si>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</si>
  <si>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</si>
  <si>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</si>
  <si>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</si>
  <si>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</si>
  <si>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</si>
  <si>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</si>
  <si>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</si>
  <si>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</si>
  <si>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</si>
  <si>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</si>
  <si>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</si>
  <si>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</si>
  <si>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</si>
  <si>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</si>
  <si>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</si>
  <si>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</si>
  <si>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</si>
  <si>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</si>
  <si>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</si>
  <si>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</si>
  <si>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</si>
  <si>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</si>
  <si>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</si>
  <si>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</si>
  <si>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</si>
  <si>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</si>
  <si>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</si>
  <si>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</si>
  <si>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</si>
  <si>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</si>
  <si>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</si>
  <si>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</si>
  <si>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</si>
  <si>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</si>
  <si>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</si>
  <si>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</si>
  <si>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</si>
  <si>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</si>
  <si>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</si>
  <si>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</si>
  <si>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</si>
  <si>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</si>
  <si>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</si>
  <si>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</si>
  <si>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</si>
  <si>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</si>
  <si>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</si>
  <si>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</si>
  <si>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</si>
  <si>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</si>
  <si>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</si>
  <si>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</si>
  <si>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</si>
  <si>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</si>
  <si>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</si>
  <si>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</si>
  <si>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</si>
  <si>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</si>
  <si>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</si>
  <si>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</si>
  <si>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</si>
  <si>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</si>
  <si>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</si>
  <si>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</si>
  <si>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</si>
  <si>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</si>
  <si>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</si>
  <si>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</si>
  <si>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</si>
  <si>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</si>
  <si>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</si>
  <si>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</si>
  <si>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</si>
  <si>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</si>
  <si>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</si>
  <si>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</si>
  <si>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</si>
  <si>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</si>
  <si>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</si>
  <si>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</si>
  <si>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</si>
  <si>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</si>
  <si>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</si>
  <si>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</si>
  <si>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</si>
  <si>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</si>
  <si>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</si>
  <si>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</si>
  <si>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</si>
  <si>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</si>
  <si>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</si>
  <si>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</si>
  <si>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</si>
  <si>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</si>
  <si>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</si>
  <si>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</si>
  <si>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</si>
  <si>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</si>
  <si>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</si>
  <si>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</si>
  <si>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</si>
  <si>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</si>
  <si>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</si>
  <si>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</si>
  <si>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</si>
  <si>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</si>
  <si>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</si>
  <si>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</si>
  <si>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</si>
  <si>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</si>
  <si>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</si>
  <si>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</si>
  <si>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</si>
  <si>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</si>
  <si>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</si>
  <si>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</si>
  <si>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</si>
  <si>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</si>
  <si>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</si>
  <si>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</si>
  <si>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</si>
  <si>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</si>
  <si>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</si>
  <si>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</si>
  <si>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</si>
  <si>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</si>
  <si>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</si>
  <si>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</si>
  <si>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</si>
  <si>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</si>
  <si>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</si>
  <si>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</si>
  <si>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</si>
  <si>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</si>
  <si>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</si>
  <si>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</si>
  <si>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</si>
  <si>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</si>
  <si>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</si>
  <si>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</si>
  <si>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</si>
  <si>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</si>
  <si>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</si>
  <si>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</si>
  <si>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</si>
  <si>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</si>
  <si>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</si>
  <si>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</si>
  <si>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</si>
  <si>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</si>
  <si>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</si>
  <si>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</si>
  <si>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</si>
  <si>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</si>
  <si>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</si>
  <si>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</si>
  <si>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</si>
  <si>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</si>
  <si>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</si>
  <si>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</si>
  <si>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</si>
  <si>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</si>
  <si>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</si>
  <si>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</si>
  <si>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</si>
  <si>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</si>
  <si>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</si>
  <si>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</si>
  <si>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</si>
  <si>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</si>
  <si>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</si>
  <si>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</si>
  <si>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</si>
  <si>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</si>
  <si>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</si>
  <si>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</si>
  <si>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</si>
  <si>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</si>
  <si>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</si>
  <si>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</si>
  <si>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</si>
  <si>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</si>
  <si>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</si>
  <si>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</si>
  <si>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</si>
  <si>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</si>
  <si>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</si>
  <si>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</si>
  <si>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</si>
  <si>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</si>
  <si>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</si>
  <si>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</si>
  <si>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</si>
  <si>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</si>
  <si>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</si>
  <si>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</si>
  <si>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</si>
  <si>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</si>
  <si>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</si>
  <si>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</si>
  <si>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</si>
  <si>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</si>
  <si>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</si>
  <si>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</si>
  <si>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</si>
  <si>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</si>
  <si>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</si>
  <si>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</si>
  <si>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</si>
  <si>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</si>
  <si>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</si>
  <si>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</si>
  <si>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</si>
  <si>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</si>
  <si>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</si>
  <si>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</si>
  <si>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</si>
  <si>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</si>
  <si>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</si>
  <si>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</si>
  <si>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</si>
  <si>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</si>
  <si>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</si>
  <si>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</si>
  <si>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</si>
  <si>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</si>
  <si>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</si>
  <si>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</si>
  <si>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</si>
  <si>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</si>
  <si>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</si>
  <si>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</si>
  <si>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</si>
  <si>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</si>
  <si>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</si>
  <si>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</si>
  <si>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</si>
  <si>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</si>
  <si>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</si>
  <si>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</si>
  <si>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</si>
  <si>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</si>
  <si>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</si>
  <si>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</si>
  <si>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</si>
  <si>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</si>
  <si>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</si>
  <si>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</si>
  <si>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</si>
  <si>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</si>
  <si>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</si>
  <si>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</si>
  <si>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</si>
  <si>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</si>
  <si>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</si>
  <si>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</si>
  <si>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</si>
  <si>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</si>
  <si>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</si>
  <si>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</si>
  <si>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</si>
  <si>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</si>
  <si>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</si>
  <si>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</si>
  <si>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</si>
  <si>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</si>
  <si>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</si>
  <si>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</si>
  <si>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</si>
  <si>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</si>
  <si>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</si>
  <si>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</si>
  <si>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</si>
  <si>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</si>
  <si>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</si>
  <si>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</si>
  <si>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</si>
  <si>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</si>
  <si>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</si>
  <si>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</si>
  <si>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</si>
  <si>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</si>
  <si>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</si>
  <si>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</si>
  <si>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</si>
  <si>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</si>
  <si>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</si>
  <si>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</si>
  <si>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</si>
  <si>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</si>
  <si>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</si>
  <si>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</si>
  <si>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</si>
  <si>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</si>
  <si>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</si>
  <si>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</si>
  <si>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</si>
  <si>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</si>
  <si>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</si>
  <si>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</si>
  <si>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</si>
  <si>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</si>
  <si>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</si>
  <si>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</si>
  <si>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</si>
  <si>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</si>
  <si>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</si>
  <si>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</si>
  <si>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</si>
  <si>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</si>
  <si>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</si>
  <si>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</si>
  <si>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</si>
  <si>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</si>
  <si>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</si>
  <si>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</si>
  <si>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</si>
  <si>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</si>
  <si>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</si>
  <si>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</si>
  <si>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</si>
  <si>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</si>
  <si>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</si>
  <si>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</si>
  <si>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</si>
  <si>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</si>
  <si>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</si>
  <si>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</si>
  <si>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</si>
  <si>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</si>
  <si>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</si>
  <si>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</si>
  <si>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</si>
  <si>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</si>
  <si>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</si>
  <si>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</si>
  <si>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</si>
  <si>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</si>
  <si>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</si>
  <si>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</si>
  <si>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</si>
  <si>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</si>
  <si>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</si>
  <si>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</si>
  <si>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</si>
  <si>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</si>
  <si>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</si>
  <si>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</si>
  <si>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</si>
  <si>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</si>
  <si>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</si>
  <si>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</si>
  <si>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</si>
  <si>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</si>
  <si>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</si>
  <si>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</si>
  <si>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</si>
  <si>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</si>
  <si>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</si>
  <si>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</si>
  <si>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</si>
  <si>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</si>
  <si>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</si>
  <si>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</si>
  <si>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</si>
  <si>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</si>
  <si>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</si>
  <si>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</si>
  <si>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</si>
  <si>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</si>
  <si>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</si>
  <si>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</si>
  <si>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</si>
  <si>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</si>
  <si>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</si>
  <si>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</si>
  <si>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</si>
  <si>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</si>
  <si>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</si>
  <si>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</si>
  <si>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</si>
  <si>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</si>
  <si>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</si>
  <si>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</si>
  <si>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</si>
  <si>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</si>
  <si>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</si>
  <si>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</si>
  <si>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</si>
  <si>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</si>
  <si>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</si>
  <si>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</si>
  <si>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</si>
  <si>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</si>
  <si>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</si>
  <si>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</si>
  <si>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</si>
  <si>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</si>
  <si>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</si>
  <si>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</si>
  <si>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</si>
  <si>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</si>
  <si>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</si>
  <si>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</si>
  <si>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</si>
  <si>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</si>
  <si>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</si>
  <si>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</si>
  <si>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</si>
  <si>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</si>
  <si>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</si>
  <si>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</si>
  <si>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</si>
  <si>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</si>
  <si>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</si>
  <si>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</si>
  <si>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</si>
  <si>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</si>
  <si>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</si>
  <si>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</si>
  <si>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</si>
  <si>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</si>
  <si>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</si>
  <si>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</si>
  <si>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</si>
  <si>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</si>
  <si>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</si>
  <si>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</si>
  <si>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</si>
  <si>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</si>
  <si>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</si>
  <si>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</si>
  <si>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</si>
  <si>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</si>
  <si>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</si>
  <si>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</si>
  <si>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</si>
  <si>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</si>
  <si>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</si>
  <si>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</si>
  <si>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</si>
  <si>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</si>
  <si>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</si>
  <si>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</si>
  <si>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</si>
  <si>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</si>
  <si>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</si>
  <si>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</si>
  <si>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</si>
  <si>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</si>
  <si>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</si>
  <si>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</si>
  <si>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</si>
  <si>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</si>
  <si>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</si>
  <si>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</si>
  <si>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</si>
  <si>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</si>
  <si>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</si>
  <si>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</si>
  <si>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</si>
  <si>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</si>
  <si>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</si>
  <si>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</si>
  <si>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</si>
  <si>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</si>
  <si>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</si>
  <si>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</si>
  <si>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</si>
  <si>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</si>
  <si>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</si>
  <si>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</si>
  <si>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</si>
  <si>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</si>
  <si>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</si>
  <si>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</si>
  <si>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</si>
  <si>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</si>
  <si>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</si>
  <si>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</si>
  <si>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</si>
  <si>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</si>
  <si>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</si>
  <si>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</si>
  <si>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</si>
  <si>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</si>
  <si>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</si>
  <si>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</si>
  <si>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</si>
  <si>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</si>
  <si>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</si>
  <si>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</si>
  <si>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</si>
  <si>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</si>
  <si>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</si>
  <si>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</si>
  <si>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</si>
  <si>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</si>
  <si>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</si>
  <si>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</si>
  <si>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</si>
  <si>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</si>
  <si>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</si>
  <si>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</si>
  <si>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</si>
  <si>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</si>
  <si>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</si>
  <si>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</si>
  <si>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</si>
  <si>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</si>
  <si>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</si>
  <si>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</si>
  <si>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</si>
  <si>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</si>
  <si>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</si>
  <si>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</si>
  <si>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</si>
  <si>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</si>
  <si>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</si>
  <si>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</si>
  <si>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</si>
  <si>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</si>
  <si>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</si>
  <si>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</si>
  <si>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</si>
  <si>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</si>
  <si>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</si>
  <si>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</si>
  <si>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</si>
  <si>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</si>
  <si>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</si>
  <si>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</si>
  <si>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</si>
  <si>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</si>
  <si>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</si>
  <si>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</si>
  <si>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</si>
  <si>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</si>
  <si>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</si>
  <si>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</si>
  <si>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</si>
  <si>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</si>
  <si>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</si>
  <si>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</si>
  <si>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</si>
  <si>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</si>
  <si>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</si>
  <si>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</si>
  <si>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</si>
  <si>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</si>
  <si>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</si>
  <si>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</si>
  <si>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</si>
  <si>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</si>
  <si>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</si>
  <si>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</si>
  <si>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</si>
  <si>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</si>
  <si>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</si>
  <si>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</si>
  <si>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</si>
  <si>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</si>
  <si>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</si>
  <si>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</si>
  <si>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</si>
  <si>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</si>
  <si>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</si>
  <si>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</si>
  <si>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</si>
  <si>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</si>
  <si>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</si>
  <si>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</si>
  <si>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</si>
  <si>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</si>
  <si>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</si>
  <si>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</si>
  <si>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</si>
  <si>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</si>
  <si>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</si>
  <si>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</si>
  <si>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</si>
  <si>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</si>
  <si>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</si>
  <si>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</si>
  <si>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</si>
  <si>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</si>
  <si>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</si>
  <si>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</si>
  <si>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</si>
  <si>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</si>
  <si>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</si>
  <si>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</si>
  <si>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</si>
  <si>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</si>
  <si>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</si>
  <si>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</si>
  <si>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</si>
  <si>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</si>
  <si>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</si>
  <si>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</si>
  <si>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</si>
  <si>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</si>
  <si>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</si>
  <si>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</si>
  <si>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</si>
  <si>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</si>
  <si>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</si>
  <si>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</si>
  <si>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</si>
  <si>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</si>
  <si>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</si>
  <si>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</si>
  <si>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</si>
  <si>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</si>
  <si>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</si>
  <si>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</si>
  <si>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</si>
  <si>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</si>
  <si>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</si>
  <si>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</si>
  <si>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</si>
  <si>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</si>
  <si>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</si>
  <si>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</si>
  <si>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</si>
  <si>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</si>
  <si>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</si>
  <si>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</si>
  <si>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</si>
  <si>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</si>
  <si>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</si>
  <si>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</si>
  <si>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</si>
  <si>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</si>
  <si>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</si>
  <si>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</si>
  <si>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</si>
  <si>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</si>
  <si>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</si>
  <si>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</si>
  <si>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</si>
  <si>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</si>
  <si>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</si>
  <si>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</si>
  <si>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</si>
  <si>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</si>
  <si>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</si>
  <si>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</si>
  <si>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</si>
  <si>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</si>
  <si>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</si>
  <si>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</si>
  <si>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</si>
  <si>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</si>
  <si>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</si>
  <si>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</si>
  <si>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</si>
  <si>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</si>
  <si>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</si>
  <si>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</si>
  <si>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</si>
  <si>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</si>
  <si>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</si>
  <si>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</si>
  <si>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</si>
  <si>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</si>
  <si>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</si>
  <si>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</si>
  <si>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</si>
  <si>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</si>
  <si>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</si>
  <si>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</si>
  <si>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</si>
  <si>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</si>
  <si>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</si>
  <si>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</si>
  <si>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</si>
  <si>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</si>
  <si>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</si>
  <si>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</si>
  <si>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</si>
  <si>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</si>
  <si>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</si>
  <si>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</si>
  <si>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</si>
  <si>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</si>
  <si>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</si>
  <si>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</si>
  <si>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</si>
  <si>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</si>
  <si>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</si>
  <si>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</si>
  <si>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</si>
  <si>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</si>
  <si>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</si>
  <si>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</si>
  <si>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</si>
  <si>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</si>
  <si>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</si>
  <si>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</si>
  <si>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</si>
  <si>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</si>
  <si>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</si>
  <si>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</si>
  <si>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</si>
  <si>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</si>
  <si>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</si>
  <si>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</si>
  <si>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</si>
  <si>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</si>
  <si>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</si>
  <si>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</si>
  <si>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</si>
  <si>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</si>
  <si>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</si>
  <si>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</si>
  <si>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</si>
  <si>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</si>
  <si>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</si>
  <si>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</si>
  <si>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</si>
  <si>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</si>
  <si>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</si>
  <si>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</si>
  <si>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</si>
  <si>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</si>
  <si>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</si>
  <si>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</si>
  <si>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</si>
  <si>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</si>
  <si>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</si>
  <si>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</si>
  <si>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</si>
  <si>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</si>
  <si>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</si>
  <si>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</si>
  <si>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</si>
  <si>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</si>
  <si>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</si>
  <si>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</si>
  <si>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</si>
  <si>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</si>
  <si>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</si>
  <si>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</si>
  <si>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</si>
  <si>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</si>
  <si>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</si>
  <si>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</si>
  <si>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</si>
  <si>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</si>
  <si>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</si>
  <si>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</si>
  <si>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</si>
  <si>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</si>
  <si>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</si>
  <si>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</si>
  <si>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</si>
  <si>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</si>
  <si>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</si>
  <si>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</si>
  <si>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</si>
  <si>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</si>
  <si>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</si>
  <si>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</si>
  <si>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</si>
  <si>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</si>
  <si>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</si>
  <si>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</si>
  <si>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</si>
  <si>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</si>
  <si>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</si>
  <si>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</si>
  <si>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</si>
  <si>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</si>
  <si>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</si>
  <si>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</si>
  <si>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</si>
  <si>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</si>
  <si>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</si>
  <si>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</si>
  <si>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</si>
  <si>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</si>
  <si>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</si>
  <si>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</si>
  <si>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</si>
  <si>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</si>
  <si>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</si>
  <si>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</si>
  <si>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</si>
  <si>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</si>
  <si>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</si>
  <si>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</si>
  <si>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</si>
  <si>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</si>
  <si>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</si>
  <si>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</si>
  <si>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</si>
  <si>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</si>
  <si>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</si>
  <si>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</si>
  <si>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</si>
  <si>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</si>
  <si>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</si>
  <si>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</si>
  <si>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</si>
  <si>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</si>
  <si>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</si>
  <si>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</si>
  <si>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</si>
  <si>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</si>
  <si>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</si>
  <si>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</si>
  <si>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</si>
  <si>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</si>
  <si>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</si>
  <si>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</si>
  <si>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</si>
  <si>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</si>
  <si>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</si>
  <si>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</si>
  <si>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</si>
  <si>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</si>
  <si>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</si>
  <si>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</si>
  <si>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</si>
  <si>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</si>
  <si>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</si>
  <si>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</si>
  <si>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</si>
  <si>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</si>
  <si>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</si>
  <si>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</si>
  <si>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</si>
  <si>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</si>
  <si>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</si>
  <si>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</si>
  <si>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</si>
  <si>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</si>
  <si>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</si>
  <si>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</si>
  <si>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</si>
  <si>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</si>
  <si>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</si>
  <si>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</si>
  <si>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</si>
  <si>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</si>
  <si>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</si>
  <si>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</si>
  <si>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</si>
  <si>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</si>
  <si>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</si>
  <si>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</si>
  <si>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</si>
  <si>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</si>
  <si>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</si>
  <si>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</si>
  <si>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</si>
  <si>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</si>
  <si>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</si>
  <si>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</si>
  <si>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</si>
  <si>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</si>
  <si>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</si>
  <si>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</si>
  <si>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</si>
  <si>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</si>
  <si>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</si>
  <si>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</si>
  <si>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</si>
  <si>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</si>
  <si>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</si>
  <si>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</si>
  <si>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</si>
  <si>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</si>
  <si>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</si>
  <si>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</si>
  <si>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</si>
  <si>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</si>
  <si>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</si>
  <si>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</si>
  <si>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</si>
  <si>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</si>
  <si>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</si>
  <si>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</si>
  <si>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</si>
  <si>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</si>
  <si>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</si>
  <si>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</si>
  <si>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</si>
  <si>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</si>
  <si>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</si>
  <si>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</si>
  <si>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</si>
  <si>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</si>
  <si>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</si>
  <si>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</si>
  <si>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</si>
  <si>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</si>
  <si>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</si>
  <si>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</si>
  <si>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</si>
  <si>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</si>
  <si>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</si>
  <si>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</si>
  <si>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</si>
  <si>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</si>
  <si>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</si>
  <si>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</si>
  <si>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</si>
  <si>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</si>
  <si>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</si>
  <si>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</si>
  <si>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</si>
  <si>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</si>
  <si>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</si>
  <si>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</si>
  <si>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</si>
  <si>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</si>
  <si>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</si>
  <si>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</si>
  <si>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</si>
  <si>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</si>
  <si>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</si>
  <si>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</si>
  <si>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</si>
  <si>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</si>
  <si>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</si>
  <si>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</si>
  <si>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</si>
  <si>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</si>
  <si>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</si>
  <si>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</si>
  <si>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</si>
  <si>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</si>
  <si>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</si>
  <si>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</si>
  <si>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</si>
  <si>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</si>
  <si>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</si>
  <si>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</si>
  <si>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</si>
  <si>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</si>
  <si>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</si>
  <si>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</si>
  <si>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</si>
  <si>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</si>
  <si>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</si>
  <si>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</si>
  <si>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</si>
  <si>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</si>
  <si>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</si>
  <si>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</si>
  <si>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</si>
  <si>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</si>
  <si>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</si>
  <si>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</si>
  <si>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</si>
  <si>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</si>
  <si>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</si>
  <si>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</si>
  <si>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</si>
  <si>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</si>
  <si>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</si>
  <si>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</si>
  <si>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</si>
  <si>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</si>
  <si>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</si>
  <si>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</si>
  <si>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</si>
  <si>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</si>
  <si>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</si>
  <si>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</si>
  <si>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</si>
  <si>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</si>
  <si>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</si>
  <si>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</si>
  <si>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</si>
  <si>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</si>
  <si>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</si>
  <si>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</si>
  <si>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</si>
  <si>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</si>
  <si>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</si>
  <si>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</si>
  <si>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</si>
  <si>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</si>
  <si>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</si>
  <si>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</si>
  <si>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</si>
  <si>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</si>
  <si>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</si>
  <si>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</si>
  <si>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</si>
  <si>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</si>
  <si>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</si>
  <si>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</si>
  <si>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</si>
  <si>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</si>
  <si>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</si>
  <si>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</si>
  <si>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</si>
  <si>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</si>
  <si>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</si>
  <si>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</si>
  <si>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</si>
  <si>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</si>
  <si>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</si>
  <si>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</si>
  <si>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</si>
  <si>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</si>
  <si>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</si>
  <si>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</si>
  <si>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</si>
  <si>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</si>
  <si>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</si>
  <si>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</si>
  <si>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</si>
  <si>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</si>
  <si>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</si>
  <si>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</si>
  <si>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</si>
  <si>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</si>
  <si>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</si>
  <si>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</si>
  <si>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</si>
  <si>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</si>
  <si>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</si>
  <si>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</si>
  <si>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</si>
  <si>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</si>
  <si>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</si>
  <si>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</si>
  <si>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</si>
  <si>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</si>
  <si>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</si>
  <si>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</si>
  <si>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</si>
  <si>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</si>
  <si>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</si>
  <si>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</si>
  <si>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</si>
  <si>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</si>
  <si>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</si>
  <si>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</si>
  <si>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</si>
  <si>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</si>
  <si>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</si>
  <si>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</si>
  <si>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</si>
  <si>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</si>
  <si>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</si>
  <si>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</si>
  <si>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</si>
  <si>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</si>
  <si>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</si>
  <si>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</si>
  <si>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</si>
  <si>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</si>
  <si>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</si>
  <si>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</si>
  <si>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</si>
  <si>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</si>
  <si>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</si>
  <si>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</si>
  <si>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</si>
  <si>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</si>
  <si>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</si>
  <si>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</si>
  <si>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</si>
  <si>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</si>
  <si>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</si>
  <si>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</si>
  <si>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</si>
  <si>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</si>
  <si>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</si>
  <si>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</si>
  <si>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</si>
  <si>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</si>
  <si>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</si>
  <si>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</si>
  <si>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</si>
  <si>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</si>
  <si>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</si>
  <si>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</si>
  <si>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</si>
  <si>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</si>
  <si>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</si>
  <si>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</si>
  <si>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</si>
  <si>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</si>
  <si>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</si>
  <si>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</si>
  <si>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</si>
  <si>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</si>
  <si>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</si>
  <si>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</si>
  <si>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</si>
  <si>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</si>
  <si>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</si>
  <si>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</si>
  <si>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</si>
  <si>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</si>
  <si>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</si>
  <si>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</si>
  <si>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</si>
  <si>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</si>
  <si>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</si>
  <si>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</si>
  <si>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</si>
  <si>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</si>
  <si>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</si>
  <si>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</si>
  <si>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</si>
  <si>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</si>
  <si>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</si>
  <si>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</si>
  <si>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</si>
  <si>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</si>
  <si>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</si>
  <si>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</si>
  <si>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</si>
  <si>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</si>
  <si>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</si>
  <si>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</si>
  <si>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</si>
  <si>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</si>
  <si>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</si>
  <si>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</si>
  <si>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</si>
  <si>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</si>
  <si>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</si>
  <si>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</si>
  <si>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</si>
  <si>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</si>
  <si>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</si>
  <si>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</si>
  <si>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</si>
  <si>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</si>
  <si>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</si>
  <si>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</si>
  <si>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</si>
  <si>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</si>
  <si>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</si>
  <si>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</si>
  <si>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</si>
  <si>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</si>
  <si>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</si>
  <si>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</si>
  <si>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</si>
  <si>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</si>
  <si>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</si>
  <si>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</si>
  <si>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</si>
  <si>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</si>
  <si>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</si>
  <si>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</si>
  <si>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</si>
  <si>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</si>
  <si>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</si>
  <si>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</si>
  <si>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</si>
  <si>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</si>
  <si>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</si>
  <si>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</si>
  <si>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</si>
  <si>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</si>
  <si>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</si>
  <si>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</si>
  <si>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</si>
  <si>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</si>
  <si>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</si>
  <si>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</si>
  <si>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</si>
  <si>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</si>
  <si>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</si>
  <si>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</si>
  <si>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</si>
  <si>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</si>
  <si>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</si>
  <si>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</si>
  <si>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</si>
  <si>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</si>
  <si>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</si>
  <si>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</si>
  <si>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</si>
  <si>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</si>
  <si>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</si>
  <si>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</si>
  <si>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</si>
  <si>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</si>
  <si>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</si>
  <si>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</si>
  <si>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</si>
  <si>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</si>
  <si>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</si>
  <si>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</si>
  <si>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</si>
  <si>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</si>
  <si>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</si>
  <si>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</si>
  <si>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</si>
  <si>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</si>
  <si>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</si>
  <si>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</si>
  <si>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</si>
  <si>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</si>
  <si>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</si>
  <si>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</si>
  <si>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</si>
  <si>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</si>
  <si>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</si>
  <si>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</si>
  <si>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</si>
  <si>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</si>
  <si>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</si>
  <si>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</si>
  <si>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</si>
  <si>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</si>
  <si>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</si>
  <si>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</si>
  <si>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</si>
  <si>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</si>
  <si>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</si>
  <si>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</si>
  <si>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</si>
  <si>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</si>
  <si>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</si>
  <si>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</si>
  <si>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</si>
  <si>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</si>
  <si>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</si>
  <si>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</si>
  <si>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</si>
  <si>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</si>
  <si>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</si>
  <si>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</si>
  <si>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</si>
  <si>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</si>
  <si>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</si>
  <si>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</si>
  <si>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</si>
  <si>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</si>
  <si>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</si>
  <si>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</si>
  <si>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</si>
  <si>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</si>
  <si>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</si>
  <si>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</si>
  <si>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</si>
  <si>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</si>
  <si>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</si>
  <si>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</si>
  <si>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</si>
  <si>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</si>
  <si>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</si>
  <si>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</si>
  <si>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</si>
  <si>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</si>
  <si>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</si>
  <si>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</si>
  <si>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</si>
  <si>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</si>
  <si>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</si>
  <si>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</si>
  <si>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</si>
  <si>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</si>
  <si>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</si>
  <si>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</si>
  <si>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</si>
  <si>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</si>
  <si>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</si>
  <si>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</si>
  <si>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</si>
  <si>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</si>
  <si>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</si>
  <si>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</si>
  <si>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</si>
  <si>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</si>
  <si>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</si>
  <si>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</si>
  <si>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</si>
  <si>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</si>
  <si>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</si>
  <si>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</si>
  <si>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</si>
  <si>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</si>
  <si>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</si>
  <si>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</si>
  <si>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</si>
  <si>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</si>
  <si>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</si>
  <si>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</si>
  <si>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</si>
  <si>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</si>
  <si>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</si>
  <si>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</si>
  <si>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</si>
  <si>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</si>
  <si>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</si>
  <si>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</si>
  <si>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</si>
  <si>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</si>
  <si>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</si>
  <si>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</si>
  <si>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</si>
  <si>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</si>
  <si>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</si>
  <si>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</si>
  <si>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</si>
  <si>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</si>
  <si>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</si>
  <si>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</si>
  <si>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</si>
  <si>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</si>
  <si>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</si>
  <si>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</si>
  <si>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</si>
  <si>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</si>
  <si>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</si>
  <si>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</si>
  <si>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</si>
  <si>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</si>
  <si>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</si>
  <si>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</si>
  <si>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</si>
  <si>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</si>
  <si>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</si>
  <si>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</si>
  <si>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</si>
  <si>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</si>
  <si>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</si>
  <si>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</si>
  <si>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</si>
  <si>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</si>
  <si>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</si>
  <si>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</si>
  <si>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</si>
  <si>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</si>
  <si>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</si>
  <si>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</si>
  <si>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</si>
  <si>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</si>
  <si>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</si>
  <si>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</si>
  <si>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</si>
  <si>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</si>
  <si>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</si>
  <si>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</si>
  <si>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</si>
  <si>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</si>
  <si>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</si>
  <si>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</si>
  <si>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</si>
  <si>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</si>
  <si>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</si>
  <si>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</si>
  <si>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</si>
  <si>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</si>
  <si>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</si>
  <si>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</si>
  <si>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</si>
  <si>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</si>
  <si>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</si>
  <si>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</si>
  <si>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</si>
  <si>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</si>
  <si>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</si>
  <si>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</si>
  <si>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</si>
  <si>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</si>
  <si>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</si>
  <si>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</si>
  <si>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</si>
  <si>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</si>
  <si>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</si>
  <si>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</si>
  <si>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</si>
  <si>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</si>
  <si>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</si>
  <si>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</si>
  <si>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</si>
  <si>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</si>
  <si>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</si>
  <si>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</si>
  <si>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</si>
  <si>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</si>
  <si>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</si>
  <si>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</si>
  <si>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</si>
  <si>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</si>
  <si>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</si>
  <si>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</si>
  <si>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</si>
  <si>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</si>
  <si>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</si>
  <si>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</si>
  <si>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</si>
  <si>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</si>
  <si>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</si>
  <si>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</si>
  <si>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</si>
  <si>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</si>
  <si>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</si>
  <si>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</si>
  <si>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</si>
  <si>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</si>
  <si>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</si>
  <si>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</si>
  <si>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</si>
  <si>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</si>
  <si>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</si>
  <si>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</si>
  <si>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</si>
  <si>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</si>
  <si>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</si>
  <si>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</si>
  <si>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</si>
  <si>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</si>
  <si>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</si>
  <si>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</si>
  <si>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</si>
  <si>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</si>
  <si>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</si>
  <si>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</si>
  <si>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</si>
  <si>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</si>
  <si>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</si>
  <si>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</si>
  <si>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</si>
  <si>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</si>
  <si>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</si>
  <si>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</si>
  <si>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</si>
  <si>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</si>
  <si>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</si>
  <si>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</si>
  <si>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</si>
  <si>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</si>
  <si>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</si>
  <si>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</si>
  <si>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</si>
  <si>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</si>
  <si>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</si>
  <si>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</si>
  <si>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</si>
  <si>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</si>
  <si>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</si>
  <si>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</si>
  <si>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</si>
  <si>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</si>
  <si>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</si>
  <si>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</si>
  <si>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</si>
  <si>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</si>
  <si>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</si>
  <si>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</si>
  <si>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</si>
  <si>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</si>
  <si>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</si>
  <si>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</si>
  <si>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</si>
  <si>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</si>
  <si>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</si>
  <si>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</si>
  <si>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</si>
  <si>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</si>
  <si>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</si>
  <si>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</si>
  <si>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</si>
  <si>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</si>
  <si>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</si>
  <si>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</si>
  <si>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</si>
  <si>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</si>
  <si>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</si>
  <si>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</si>
  <si>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</si>
  <si>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</si>
  <si>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</si>
  <si>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</si>
  <si>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</si>
  <si>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</si>
  <si>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</si>
  <si>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</si>
  <si>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</si>
  <si>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</si>
  <si>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</si>
  <si>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</si>
  <si>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</si>
  <si>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</si>
  <si>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</si>
  <si>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</si>
  <si>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</si>
  <si>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</si>
  <si>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</si>
  <si>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</si>
  <si>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</si>
  <si>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</si>
  <si>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</si>
  <si>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</si>
  <si>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</si>
  <si>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</si>
  <si>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</si>
  <si>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</si>
  <si>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</si>
  <si>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</si>
  <si>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</si>
  <si>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</si>
  <si>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</si>
  <si>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</si>
  <si>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</si>
  <si>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</si>
  <si>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</si>
  <si>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</si>
  <si>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</si>
  <si>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</si>
  <si>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</si>
  <si>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</si>
  <si>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</si>
  <si>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</si>
  <si>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</si>
  <si>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</si>
  <si>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</si>
  <si>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</si>
  <si>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</si>
  <si>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</si>
  <si>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</si>
  <si>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</si>
  <si>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</si>
  <si>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</si>
  <si>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</si>
  <si>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</si>
  <si>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</si>
  <si>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</si>
  <si>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</si>
  <si>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</si>
  <si>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</si>
  <si>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</si>
  <si>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</si>
  <si>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</si>
  <si>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</si>
  <si>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</si>
  <si>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</si>
  <si>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</si>
  <si>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</si>
  <si>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</si>
  <si>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</si>
  <si>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</si>
  <si>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</si>
  <si>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</si>
  <si>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</si>
  <si>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</si>
  <si>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</si>
  <si>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</si>
  <si>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</si>
  <si>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</si>
  <si>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</si>
  <si>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</si>
  <si>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</si>
  <si>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</si>
  <si>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</si>
  <si>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</si>
  <si>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</si>
  <si>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</si>
  <si>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</si>
  <si>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</si>
  <si>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</si>
  <si>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</si>
  <si>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</si>
  <si>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</si>
  <si>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</si>
  <si>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</si>
  <si>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</si>
  <si>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</si>
  <si>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</si>
  <si>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</si>
  <si>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</si>
  <si>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</si>
  <si>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</si>
  <si>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</si>
  <si>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</si>
  <si>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</si>
  <si>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</si>
  <si>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</si>
  <si>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</si>
  <si>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</si>
  <si>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</si>
  <si>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</si>
  <si>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</si>
  <si>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</si>
  <si>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</si>
  <si>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</si>
  <si>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</si>
  <si>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</si>
  <si>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</si>
  <si>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</si>
  <si>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</si>
  <si>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</si>
  <si>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</si>
  <si>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</si>
  <si>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</si>
  <si>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</si>
  <si>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</si>
  <si>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</si>
  <si>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</si>
  <si>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</si>
  <si>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</si>
  <si>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</si>
  <si>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</si>
  <si>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</si>
  <si>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</si>
  <si>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</si>
  <si>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</si>
  <si>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</si>
  <si>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</si>
  <si>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</si>
  <si>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</si>
  <si>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</si>
  <si>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</si>
  <si>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</si>
  <si>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</si>
  <si>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</si>
  <si>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</si>
  <si>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</si>
  <si>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</si>
  <si>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</si>
  <si>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</si>
  <si>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</si>
  <si>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</si>
  <si>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</si>
  <si>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</si>
  <si>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</si>
  <si>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</si>
  <si>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</si>
  <si>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</si>
  <si>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</si>
  <si>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</si>
  <si>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</si>
  <si>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</si>
  <si>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</si>
  <si>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</si>
  <si>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</si>
  <si>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</si>
  <si>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</si>
  <si>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</si>
  <si>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</si>
  <si>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</si>
  <si>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</si>
  <si>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</si>
  <si>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</si>
  <si>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</si>
  <si>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</si>
  <si>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</si>
  <si>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</si>
  <si>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</si>
  <si>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</si>
  <si>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</si>
  <si>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</si>
  <si>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</si>
  <si>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</si>
  <si>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</si>
  <si>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</si>
  <si>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</si>
  <si>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</si>
  <si>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</si>
  <si>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</si>
  <si>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</si>
  <si>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</si>
  <si>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</si>
  <si>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</si>
  <si>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</si>
  <si>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</si>
  <si>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</si>
  <si>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</si>
  <si>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</si>
  <si>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</si>
  <si>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</si>
  <si>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</si>
  <si>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</si>
  <si>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</si>
  <si>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</si>
  <si>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</si>
  <si>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</si>
  <si>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</si>
  <si>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</si>
  <si>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</si>
  <si>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</si>
  <si>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</si>
  <si>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</si>
  <si>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</si>
  <si>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</si>
  <si>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</si>
  <si>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</si>
  <si>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</si>
  <si>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</si>
  <si>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</si>
  <si>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</si>
  <si>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</si>
  <si>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</si>
  <si>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</si>
  <si>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</si>
  <si>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</si>
  <si>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</si>
  <si>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</si>
  <si>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</si>
  <si>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</si>
  <si>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</si>
  <si>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</si>
  <si>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</si>
  <si>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</si>
  <si>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</si>
  <si>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</si>
  <si>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</si>
  <si>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</si>
  <si>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</si>
  <si>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</si>
  <si>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</si>
  <si>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</si>
  <si>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</si>
  <si>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</si>
  <si>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</si>
  <si>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</si>
  <si>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</si>
  <si>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</si>
  <si>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</si>
  <si>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</si>
  <si>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</si>
  <si>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</si>
  <si>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</si>
  <si>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</si>
  <si>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</si>
  <si>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</si>
  <si>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</si>
  <si>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</si>
  <si>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</si>
  <si>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</si>
  <si>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</si>
  <si>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</si>
  <si>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</si>
  <si>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</si>
  <si>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</si>
  <si>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</si>
  <si>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</si>
  <si>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</si>
  <si>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</si>
  <si>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</si>
  <si>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</si>
  <si>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</si>
  <si>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</si>
  <si>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</si>
  <si>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</si>
  <si>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</si>
  <si>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</si>
  <si>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</si>
  <si>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</si>
  <si>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</si>
  <si>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</si>
  <si>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</si>
  <si>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</si>
  <si>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</si>
  <si>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</si>
  <si>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</si>
  <si>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</si>
  <si>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</si>
  <si>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</si>
  <si>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</si>
  <si>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</si>
  <si>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</si>
  <si>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</si>
  <si>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</si>
  <si>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</si>
  <si>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</si>
  <si>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</si>
  <si>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</si>
  <si>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</si>
  <si>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</si>
  <si>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</si>
  <si>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</si>
  <si>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</si>
  <si>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</si>
  <si>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</si>
  <si>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</si>
  <si>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</si>
  <si>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</si>
  <si>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</si>
  <si>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</si>
  <si>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</si>
  <si>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</si>
  <si>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</si>
  <si>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</si>
  <si>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</si>
  <si>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</si>
  <si>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</si>
  <si>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</si>
  <si>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</si>
  <si>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</si>
  <si>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</si>
  <si>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</si>
  <si>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</si>
  <si>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</si>
  <si>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</si>
  <si>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</si>
  <si>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</si>
  <si>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</si>
  <si>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</si>
  <si>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</si>
  <si>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</si>
  <si>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</si>
  <si>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</si>
  <si>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</si>
  <si>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</si>
  <si>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</si>
  <si>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</si>
  <si>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</si>
  <si>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</si>
  <si>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</si>
  <si>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</si>
  <si>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</si>
  <si>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</si>
  <si>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</si>
  <si>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</si>
  <si>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</si>
  <si>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</si>
  <si>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</si>
  <si>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</si>
  <si>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</si>
  <si>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</si>
  <si>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</si>
  <si>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</si>
  <si>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</si>
  <si>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</si>
  <si>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</si>
  <si>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</si>
  <si>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</si>
  <si>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</si>
  <si>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</si>
  <si>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</si>
  <si>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</si>
  <si>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</si>
  <si>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</si>
  <si>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</si>
  <si>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</si>
  <si>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</si>
  <si>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</si>
  <si>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</si>
  <si>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</si>
  <si>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</si>
  <si>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</si>
  <si>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</si>
  <si>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</si>
  <si>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</si>
  <si>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</si>
  <si>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</si>
  <si>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</si>
  <si>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</si>
  <si>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</si>
  <si>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</si>
  <si>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</si>
  <si>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</si>
  <si>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</si>
  <si>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</si>
  <si>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</si>
  <si>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</si>
  <si>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</si>
  <si>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</si>
  <si>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</si>
  <si>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</si>
  <si>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</si>
  <si>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</si>
  <si>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</si>
  <si>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</si>
  <si>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</si>
  <si>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</si>
  <si>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</si>
  <si>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</si>
  <si>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</si>
  <si>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</si>
  <si>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</si>
  <si>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</si>
  <si>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</si>
  <si>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</si>
  <si>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</si>
  <si>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</si>
  <si>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</si>
  <si>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</si>
  <si>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</si>
  <si>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</si>
  <si>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</si>
  <si>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</si>
  <si>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</si>
  <si>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</si>
  <si>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</si>
  <si>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</si>
  <si>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</si>
  <si>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</si>
  <si>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</si>
  <si>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</si>
  <si>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</si>
  <si>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</si>
  <si>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</si>
  <si>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</si>
  <si>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</si>
  <si>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</si>
  <si>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</si>
  <si>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</si>
  <si>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</si>
  <si>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</si>
  <si>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</si>
  <si>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</si>
  <si>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</si>
  <si>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</si>
  <si>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</si>
  <si>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</si>
  <si>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</si>
  <si>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</si>
  <si>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</si>
  <si>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</si>
  <si>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</si>
  <si>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</si>
  <si>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</si>
  <si>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</si>
  <si>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</si>
  <si>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</si>
  <si>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</si>
  <si>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</si>
  <si>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</si>
  <si>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</si>
  <si>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</si>
  <si>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</si>
  <si>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</si>
  <si>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</si>
  <si>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</si>
  <si>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</si>
  <si>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</si>
  <si>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</si>
  <si>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</si>
  <si>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</si>
  <si>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</si>
  <si>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</si>
  <si>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</si>
  <si>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</si>
  <si>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</si>
  <si>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</si>
  <si>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</si>
  <si>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</si>
  <si>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</si>
  <si>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</si>
  <si>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</si>
  <si>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</si>
  <si>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</si>
  <si>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</si>
  <si>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</si>
  <si>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</si>
  <si>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</si>
  <si>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</si>
  <si>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</si>
  <si>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</si>
  <si>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</si>
  <si>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</si>
  <si>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</si>
  <si>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</si>
  <si>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</si>
  <si>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</si>
  <si>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</si>
  <si>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</si>
  <si>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</si>
  <si>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</si>
  <si>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</si>
  <si>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</si>
  <si>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</si>
  <si>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</si>
  <si>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</si>
  <si>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</si>
  <si>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</si>
  <si>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</si>
  <si>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</si>
  <si>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</si>
  <si>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</si>
  <si>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</si>
  <si>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</si>
  <si>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</si>
  <si>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</si>
  <si>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</si>
  <si>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</si>
  <si>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</si>
  <si>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</si>
  <si>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</si>
  <si>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</si>
  <si>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</si>
  <si>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</si>
  <si>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</si>
  <si>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</si>
  <si>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</si>
  <si>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</si>
  <si>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</si>
  <si>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</si>
  <si>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</si>
  <si>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</si>
  <si>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</si>
  <si>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</si>
  <si>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</si>
  <si>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</si>
  <si>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</si>
  <si>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</si>
  <si>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</si>
  <si>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</si>
  <si>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</si>
  <si>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</si>
  <si>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</si>
  <si>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</si>
  <si>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</si>
  <si>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</si>
  <si>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</si>
  <si>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</si>
  <si>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</si>
  <si>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</si>
  <si>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</si>
  <si>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</si>
  <si>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</si>
  <si>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</si>
  <si>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</si>
  <si>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</si>
  <si>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</si>
  <si>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</si>
  <si>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</si>
  <si>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</si>
  <si>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</si>
  <si>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</si>
  <si>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</si>
  <si>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</si>
  <si>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</si>
  <si>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</si>
  <si>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</si>
  <si>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</si>
  <si>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</si>
  <si>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</si>
  <si>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</si>
  <si>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</si>
  <si>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</si>
  <si>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</si>
  <si>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</si>
  <si>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</si>
  <si>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</si>
  <si>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</si>
  <si>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</si>
  <si>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</si>
  <si>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</si>
  <si>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</si>
  <si>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</si>
  <si>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</si>
  <si>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</si>
  <si>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</si>
  <si>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</si>
  <si>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</si>
  <si>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</si>
  <si>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</si>
  <si>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</si>
  <si>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</si>
  <si>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</si>
  <si>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</si>
  <si>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</si>
  <si>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</si>
  <si>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</si>
  <si>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</si>
  <si>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</si>
  <si>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</si>
  <si>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</si>
  <si>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</si>
  <si>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</si>
  <si>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</si>
  <si>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</si>
  <si>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</si>
  <si>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</si>
  <si>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</si>
  <si>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</si>
  <si>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</si>
  <si>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</si>
  <si>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</si>
  <si>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</si>
  <si>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</si>
  <si>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</si>
  <si>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</si>
  <si>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</si>
  <si>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</si>
  <si>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</si>
  <si>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</si>
  <si>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</si>
  <si>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</si>
  <si>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</si>
  <si>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</si>
  <si>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</si>
  <si>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</si>
  <si>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</si>
  <si>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</si>
  <si>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</si>
  <si>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</si>
  <si>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</si>
  <si>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</si>
  <si>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</si>
  <si>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</si>
  <si>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</si>
  <si>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</si>
  <si>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</si>
  <si>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</si>
  <si>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</si>
  <si>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</si>
  <si>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</si>
  <si>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</si>
  <si>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</si>
  <si>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</si>
  <si>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</si>
  <si>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</si>
  <si>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</si>
  <si>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</si>
  <si>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</si>
  <si>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</si>
  <si>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</si>
  <si>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</si>
  <si>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</si>
  <si>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</si>
  <si>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</si>
  <si>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</si>
  <si>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</si>
  <si>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</si>
  <si>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</si>
  <si>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</si>
  <si>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</si>
  <si>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</si>
  <si>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</si>
  <si>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</si>
  <si>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</si>
  <si>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</si>
  <si>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</si>
  <si>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</si>
  <si>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</si>
  <si>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</si>
  <si>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</si>
  <si>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</si>
  <si>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</si>
  <si>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</si>
  <si>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</si>
  <si>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</si>
  <si>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</si>
  <si>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</si>
  <si>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</si>
  <si>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</si>
  <si>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</si>
  <si>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</si>
  <si>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</si>
  <si>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</si>
  <si>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</si>
  <si>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</si>
  <si>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</si>
  <si>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</si>
  <si>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</si>
  <si>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</si>
  <si>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</si>
  <si>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</si>
  <si>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</si>
  <si>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</si>
  <si>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</si>
  <si>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</si>
  <si>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</si>
  <si>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</si>
  <si>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</si>
  <si>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</si>
  <si>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</si>
  <si>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</si>
  <si>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</si>
  <si>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</si>
  <si>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</si>
  <si>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</si>
  <si>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</si>
  <si>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</si>
  <si>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</si>
  <si>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</si>
  <si>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</si>
  <si>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</si>
  <si>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</si>
  <si>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</si>
  <si>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</si>
  <si>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</si>
  <si>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</si>
  <si>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</si>
  <si>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</si>
  <si>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</si>
  <si>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</si>
  <si>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</si>
  <si>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</si>
  <si>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</si>
  <si>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</si>
  <si>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</si>
  <si>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</si>
  <si>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</si>
  <si>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</si>
  <si>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</si>
  <si>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</si>
  <si>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</si>
  <si>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</si>
  <si>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</si>
  <si>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</si>
  <si>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</si>
  <si>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</si>
  <si>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</si>
  <si>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</si>
  <si>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</si>
  <si>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</si>
  <si>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</si>
  <si>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</si>
  <si>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</si>
  <si>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</si>
  <si>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</si>
  <si>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</si>
  <si>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</si>
  <si>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</si>
  <si>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</si>
  <si>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</si>
  <si>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</si>
  <si>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</si>
  <si>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</si>
  <si>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</si>
  <si>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</si>
  <si>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</si>
  <si>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</si>
  <si>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</si>
  <si>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</si>
  <si>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</si>
  <si>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</si>
  <si>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</si>
  <si>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</si>
  <si>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</si>
  <si>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</si>
  <si>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</si>
  <si>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</si>
  <si>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</si>
  <si>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</si>
  <si>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</si>
  <si>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</si>
  <si>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</si>
  <si>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</si>
  <si>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</si>
  <si>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</si>
  <si>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</si>
  <si>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</si>
  <si>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</si>
  <si>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</si>
  <si>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</si>
  <si>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</si>
  <si>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</si>
  <si>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</si>
  <si>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</si>
  <si>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</si>
  <si>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</si>
  <si>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</si>
  <si>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</si>
  <si>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</si>
  <si>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</si>
  <si>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</si>
  <si>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</si>
  <si>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</si>
  <si>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</si>
  <si>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</si>
  <si>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</si>
  <si>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</si>
  <si>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</si>
  <si>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</si>
  <si>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</si>
  <si>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</si>
  <si>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</si>
  <si>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</si>
  <si>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</si>
  <si>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</si>
  <si>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</si>
  <si>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</si>
  <si>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</si>
  <si>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</si>
  <si>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</si>
  <si>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</si>
  <si>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</si>
  <si>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</si>
  <si>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</si>
  <si>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</si>
  <si>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</si>
  <si>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</si>
  <si>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</si>
  <si>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</si>
  <si>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</si>
  <si>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</si>
  <si>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</si>
  <si>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</si>
  <si>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</si>
  <si>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</si>
  <si>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</si>
  <si>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</si>
  <si>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</si>
  <si>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</si>
  <si>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</si>
  <si>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</si>
  <si>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</si>
  <si>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</si>
  <si>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</si>
  <si>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</si>
  <si>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</si>
  <si>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</si>
  <si>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</si>
  <si>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</si>
  <si>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</si>
  <si>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</si>
  <si>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</si>
  <si>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</si>
  <si>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</si>
  <si>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</si>
  <si>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</si>
  <si>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</si>
  <si>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</si>
  <si>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</si>
  <si>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</si>
  <si>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</si>
  <si>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</si>
  <si>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</si>
  <si>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</si>
  <si>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</si>
  <si>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</si>
  <si>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</si>
  <si>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</si>
  <si>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</si>
  <si>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</si>
  <si>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</si>
  <si>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</si>
  <si>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</si>
  <si>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</si>
  <si>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</si>
  <si>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</si>
  <si>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</si>
  <si>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</si>
  <si>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</si>
  <si>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</si>
  <si>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</si>
  <si>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</si>
  <si>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</si>
  <si>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</si>
  <si>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</si>
  <si>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</si>
  <si>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</si>
  <si>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</si>
  <si>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</si>
  <si>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</si>
  <si>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</si>
  <si>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</si>
  <si>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</si>
  <si>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</si>
  <si>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</si>
  <si>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</si>
  <si>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</si>
  <si>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</si>
  <si>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</si>
  <si>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</si>
  <si>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</si>
  <si>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</si>
  <si>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</si>
  <si>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</si>
  <si>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</si>
  <si>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</si>
  <si>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</si>
  <si>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</si>
  <si>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</si>
  <si>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</si>
  <si>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</si>
  <si>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</si>
  <si>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</si>
  <si>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</si>
  <si>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</si>
  <si>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</si>
  <si>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</si>
  <si>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</si>
  <si>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</si>
  <si>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</si>
  <si>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</si>
  <si>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</si>
  <si>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</si>
  <si>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</si>
  <si>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</si>
  <si>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</si>
  <si>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</si>
  <si>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</si>
  <si>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</si>
  <si>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</si>
  <si>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</si>
  <si>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</si>
  <si>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</si>
  <si>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</si>
  <si>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</si>
  <si>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</si>
  <si>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</si>
  <si>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</si>
  <si>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</si>
  <si>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</si>
  <si>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</si>
  <si>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</si>
  <si>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</si>
  <si>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</si>
  <si>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</si>
  <si>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</si>
  <si>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</si>
  <si>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</si>
  <si>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</si>
  <si>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</si>
  <si>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</si>
  <si>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</si>
  <si>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</si>
  <si>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</si>
  <si>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</si>
  <si>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</si>
  <si>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</si>
  <si>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</si>
  <si>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</si>
  <si>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</si>
  <si>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</si>
  <si>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</si>
  <si>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</si>
  <si>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</si>
  <si>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</si>
  <si>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</si>
  <si>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</si>
  <si>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</si>
  <si>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</si>
  <si>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</si>
  <si>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</si>
  <si>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</si>
  <si>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</si>
  <si>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</si>
  <si>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</si>
  <si>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</si>
  <si>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</si>
  <si>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</si>
  <si>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</si>
  <si>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</si>
  <si>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</si>
  <si>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</si>
  <si>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</si>
  <si>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</si>
  <si>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</si>
  <si>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</si>
  <si>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</si>
  <si>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</si>
  <si>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</si>
  <si>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</si>
  <si>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</si>
  <si>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</si>
  <si>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</si>
  <si>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</si>
  <si>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</si>
  <si>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</si>
  <si>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</si>
  <si>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</si>
  <si>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</si>
  <si>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</si>
  <si>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</si>
  <si>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</si>
  <si>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</si>
  <si>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</si>
  <si>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</si>
  <si>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</si>
  <si>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</si>
  <si>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</si>
  <si>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</si>
  <si>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</si>
  <si>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</si>
  <si>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</si>
  <si>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</si>
  <si>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</si>
  <si>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</si>
  <si>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</si>
  <si>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</si>
  <si>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</si>
  <si>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</si>
  <si>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</si>
  <si>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</si>
  <si>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</si>
  <si>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</si>
  <si>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</si>
  <si>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</si>
  <si>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</si>
  <si>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</si>
  <si>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</si>
  <si>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</si>
  <si>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</si>
  <si>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</si>
  <si>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</si>
  <si>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</si>
  <si>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</si>
  <si>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</si>
  <si>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</si>
  <si>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</si>
  <si>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</si>
  <si>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</si>
  <si>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</si>
  <si>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</si>
  <si>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</si>
  <si>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</si>
  <si>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</si>
  <si>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</si>
  <si>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</si>
  <si>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</si>
  <si>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</si>
  <si>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</si>
  <si>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</si>
  <si>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</si>
  <si>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</si>
  <si>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</si>
  <si>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</si>
  <si>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</si>
  <si>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</si>
  <si>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</si>
  <si>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</si>
  <si>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</si>
  <si>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</si>
  <si>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</si>
  <si>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</si>
  <si>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</si>
  <si>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</si>
  <si>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</si>
  <si>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</si>
  <si>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</si>
  <si>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</si>
  <si>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</si>
  <si>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</si>
  <si>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</si>
  <si>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</si>
  <si>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</si>
  <si>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</si>
  <si>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</si>
  <si>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</si>
  <si>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</si>
  <si>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</si>
  <si>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</si>
  <si>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</si>
  <si>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</si>
  <si>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</si>
  <si>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</si>
  <si>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</si>
  <si>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</si>
  <si>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</si>
  <si>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</si>
  <si>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</si>
  <si>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</si>
  <si>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</si>
  <si>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</si>
  <si>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</si>
  <si>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</si>
  <si>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</si>
  <si>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</si>
  <si>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</si>
  <si>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</si>
  <si>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</si>
  <si>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</si>
  <si>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</si>
  <si>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</si>
  <si>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</si>
  <si>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</si>
  <si>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</si>
  <si>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</si>
  <si>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</si>
  <si>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</si>
  <si>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</si>
  <si>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</si>
  <si>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</si>
  <si>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</si>
  <si>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</si>
  <si>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</si>
  <si>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</si>
  <si>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</si>
  <si>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</si>
  <si>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</si>
  <si>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</si>
  <si>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</si>
  <si>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</si>
  <si>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</si>
  <si>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</si>
  <si>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</si>
  <si>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</si>
  <si>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</si>
  <si>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</si>
  <si>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</si>
  <si>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</si>
  <si>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</si>
  <si>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</si>
  <si>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</si>
  <si>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</si>
  <si>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</si>
  <si>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</si>
  <si>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</si>
  <si>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</si>
  <si>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</si>
  <si>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</si>
  <si>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</si>
  <si>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</si>
  <si>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</si>
  <si>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</si>
  <si>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</si>
  <si>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</si>
  <si>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</si>
  <si>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</si>
  <si>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</si>
  <si>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</si>
  <si>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</si>
  <si>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</si>
  <si>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</si>
  <si>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</si>
  <si>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</si>
  <si>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</si>
  <si>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</si>
  <si>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</si>
  <si>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</si>
  <si>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</si>
  <si>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</si>
  <si>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</si>
  <si>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</si>
  <si>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</si>
  <si>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</si>
  <si>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</si>
  <si>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</si>
  <si>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</si>
  <si>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</si>
  <si>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</si>
  <si>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</si>
  <si>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</si>
  <si>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</si>
  <si>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</si>
  <si>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</si>
  <si>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</si>
  <si>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</si>
  <si>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</si>
  <si>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</si>
  <si>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</si>
  <si>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</si>
  <si>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</si>
  <si>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</si>
  <si>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</si>
  <si>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</si>
  <si>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</si>
  <si>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</si>
  <si>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</si>
  <si>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</si>
  <si>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</si>
  <si>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</si>
  <si>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</si>
  <si>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</si>
  <si>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</si>
  <si>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</si>
  <si>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</si>
  <si>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</si>
  <si>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</si>
  <si>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</si>
  <si>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</si>
  <si>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</si>
  <si>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</si>
  <si>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</si>
  <si>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</si>
  <si>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</si>
  <si>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</si>
  <si>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</si>
  <si>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</si>
  <si>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</si>
  <si>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</si>
  <si>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</si>
  <si>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</si>
  <si>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</si>
  <si>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</si>
  <si>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</si>
  <si>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</si>
  <si>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</si>
  <si>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</si>
  <si>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</si>
  <si>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</si>
  <si>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</si>
  <si>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</si>
  <si>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</si>
  <si>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</si>
  <si>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</si>
  <si>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</si>
  <si>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</si>
  <si>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</si>
  <si>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</si>
  <si>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</si>
  <si>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</si>
  <si>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</si>
  <si>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</si>
  <si>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</si>
  <si>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</si>
  <si>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</si>
  <si>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</si>
  <si>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</si>
  <si>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</si>
  <si>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</si>
  <si>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</si>
  <si>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</si>
  <si>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</si>
  <si>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</si>
  <si>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</si>
  <si>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</si>
  <si>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</si>
  <si>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</si>
  <si>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</si>
  <si>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</si>
  <si>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</si>
  <si>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</si>
  <si>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</si>
  <si>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</si>
  <si>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</si>
  <si>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</si>
  <si>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</si>
  <si>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</si>
  <si>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</si>
  <si>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</si>
  <si>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</si>
  <si>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</si>
  <si>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</si>
  <si>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</si>
  <si>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</si>
  <si>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</si>
  <si>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</si>
  <si>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</si>
  <si>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</si>
  <si>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</si>
  <si>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</si>
  <si>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</si>
  <si>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</si>
  <si>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</si>
  <si>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</si>
  <si>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</si>
  <si>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</si>
  <si>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</si>
  <si>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</si>
  <si>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</si>
  <si>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</si>
  <si>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</si>
  <si>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</si>
  <si>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</si>
  <si>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</si>
  <si>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</si>
  <si>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</si>
  <si>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</si>
  <si>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</si>
  <si>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</si>
  <si>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</si>
  <si>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</si>
  <si>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</si>
  <si>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</si>
  <si>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</si>
  <si>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</si>
  <si>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</si>
  <si>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</si>
  <si>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</si>
  <si>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</si>
  <si>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</si>
  <si>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</si>
  <si>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</si>
  <si>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</si>
  <si>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</si>
  <si>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</si>
  <si>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</si>
  <si>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</si>
  <si>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</si>
  <si>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</si>
  <si>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</si>
  <si>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</si>
  <si>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</si>
  <si>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</si>
  <si>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</si>
  <si>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</si>
  <si>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</si>
  <si>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</si>
  <si>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</si>
  <si>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</si>
  <si>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</si>
  <si>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</si>
  <si>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</si>
  <si>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</si>
  <si>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</si>
  <si>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</si>
  <si>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</si>
  <si>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</si>
  <si>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</si>
  <si>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</si>
  <si>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</si>
  <si>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</si>
  <si>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</si>
  <si>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</si>
  <si>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</si>
  <si>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</si>
  <si>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</si>
  <si>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</si>
  <si>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</si>
  <si>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</si>
  <si>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</si>
  <si>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</si>
  <si>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</si>
  <si>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</si>
  <si>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</si>
  <si>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</si>
  <si>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</si>
  <si>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</si>
  <si>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</si>
  <si>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</si>
  <si>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</si>
  <si>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</si>
  <si>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</si>
  <si>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</si>
  <si>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</si>
  <si>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</si>
  <si>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</si>
  <si>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</si>
  <si>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</si>
  <si>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</si>
  <si>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</si>
  <si>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</si>
  <si>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</si>
  <si>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</si>
  <si>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</si>
  <si>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</si>
  <si>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</si>
  <si>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</si>
  <si>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</si>
  <si>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</si>
  <si>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</si>
  <si>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</si>
  <si>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</si>
  <si>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</si>
  <si>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</si>
  <si>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</si>
  <si>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</si>
  <si>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</si>
  <si>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</si>
  <si>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</si>
  <si>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</si>
  <si>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</si>
  <si>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</si>
  <si>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</si>
  <si>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</si>
  <si>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</si>
  <si>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</si>
  <si>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</si>
  <si>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</si>
  <si>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</si>
  <si>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</si>
  <si>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</si>
  <si>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</si>
  <si>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</si>
  <si>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</si>
  <si>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</si>
  <si>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</si>
  <si>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</si>
  <si>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</si>
  <si>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</si>
  <si>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</si>
  <si>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</si>
  <si>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</si>
  <si>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</si>
  <si>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</si>
  <si>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</si>
  <si>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</si>
  <si>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</si>
  <si>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</si>
  <si>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</si>
  <si>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</si>
  <si>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</si>
  <si>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</si>
  <si>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</si>
  <si>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</si>
  <si>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</si>
  <si>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</si>
  <si>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</si>
  <si>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</si>
  <si>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</si>
  <si>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</si>
  <si>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</si>
  <si>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</si>
  <si>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</si>
  <si>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</si>
  <si>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</si>
  <si>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</si>
  <si>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</si>
  <si>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</si>
  <si>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</si>
  <si>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</si>
  <si>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</si>
  <si>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</si>
  <si>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</si>
  <si>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</si>
  <si>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</si>
  <si>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</si>
  <si>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</si>
  <si>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</si>
  <si>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</si>
  <si>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</si>
  <si>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</si>
  <si>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</si>
  <si>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</si>
  <si>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</si>
  <si>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</si>
  <si>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</si>
  <si>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</si>
  <si>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</si>
  <si>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</si>
  <si>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</si>
  <si>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</si>
  <si>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</si>
  <si>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</si>
  <si>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</si>
  <si>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</si>
  <si>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</si>
  <si>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</si>
  <si>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</si>
  <si>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</si>
  <si>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</si>
  <si>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</si>
  <si>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</si>
  <si>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</si>
  <si>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</si>
  <si>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</si>
  <si>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</si>
  <si>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</si>
  <si>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</si>
  <si>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</si>
  <si>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</si>
  <si>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</si>
  <si>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</si>
  <si>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</si>
  <si>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</si>
  <si>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</si>
  <si>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</si>
  <si>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</si>
  <si>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</si>
  <si>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</si>
  <si>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</si>
  <si>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</si>
  <si>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</si>
  <si>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</si>
  <si>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</si>
  <si>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</si>
  <si>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</si>
  <si>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</si>
  <si>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</si>
  <si>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</si>
  <si>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</si>
  <si>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</si>
  <si>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</si>
  <si>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</si>
  <si>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</si>
  <si>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</si>
  <si>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</si>
  <si>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</si>
  <si>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</si>
  <si>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</si>
  <si>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</si>
  <si>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</si>
  <si>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</si>
  <si>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</si>
  <si>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</si>
  <si>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</si>
  <si>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</si>
  <si>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</si>
  <si>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</si>
  <si>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</si>
  <si>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</si>
  <si>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</si>
  <si>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</si>
  <si>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</si>
  <si>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</si>
  <si>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</si>
  <si>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</si>
  <si>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</si>
  <si>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</si>
  <si>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</si>
  <si>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</si>
  <si>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</si>
  <si>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</si>
  <si>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</si>
  <si>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</si>
  <si>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</si>
  <si>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</si>
  <si>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</si>
  <si>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</si>
  <si>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</si>
  <si>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</si>
  <si>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</si>
  <si>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</si>
  <si>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</si>
  <si>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</si>
  <si>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</si>
  <si>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</si>
  <si>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</si>
  <si>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</si>
  <si>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</si>
  <si>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</si>
  <si>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</si>
  <si>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</si>
  <si>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</si>
  <si>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</si>
  <si>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</si>
  <si>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</si>
  <si>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</si>
  <si>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</si>
  <si>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</si>
  <si>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</si>
  <si>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</si>
  <si>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</si>
  <si>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</si>
  <si>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</si>
  <si>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</si>
  <si>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</si>
  <si>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</si>
  <si>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</si>
  <si>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</si>
  <si>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</si>
  <si>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</si>
  <si>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</si>
  <si>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</si>
  <si>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</si>
  <si>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</si>
  <si>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</si>
  <si>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</si>
  <si>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</si>
  <si>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</si>
  <si>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</si>
  <si>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</si>
  <si>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</si>
  <si>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</si>
  <si>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</si>
  <si>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</si>
  <si>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</si>
  <si>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</si>
  <si>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</si>
  <si>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</si>
  <si>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</si>
  <si>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</si>
  <si>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</si>
  <si>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</si>
  <si>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</si>
  <si>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</si>
  <si>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</si>
  <si>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</si>
  <si>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</si>
  <si>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</si>
  <si>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</si>
  <si>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</si>
  <si>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</si>
  <si>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</si>
  <si>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</si>
  <si>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</si>
  <si>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</si>
  <si>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</si>
  <si>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</si>
  <si>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</si>
  <si>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</si>
  <si>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</si>
  <si>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</si>
  <si>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</si>
  <si>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</si>
  <si>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</si>
  <si>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</si>
  <si>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</si>
  <si>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</si>
  <si>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</si>
  <si>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</si>
  <si>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</si>
  <si>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</si>
  <si>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</si>
  <si>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</si>
  <si>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</si>
  <si>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</si>
  <si>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</si>
  <si>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</si>
  <si>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</si>
  <si>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</si>
  <si>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</si>
  <si>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</si>
  <si>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</si>
  <si>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</si>
  <si>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</si>
  <si>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</si>
  <si>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</si>
  <si>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</si>
  <si>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</si>
  <si>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</si>
  <si>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</si>
  <si>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</si>
  <si>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</si>
  <si>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</si>
  <si>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</si>
  <si>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</si>
  <si>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</si>
  <si>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</si>
  <si>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</si>
  <si>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</si>
  <si>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</si>
  <si>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</si>
  <si>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</si>
  <si>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</si>
  <si>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</si>
  <si>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</si>
  <si>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</si>
  <si>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</si>
  <si>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</si>
  <si>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</si>
  <si>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</si>
  <si>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</si>
  <si>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</si>
  <si>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</si>
  <si>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</si>
  <si>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</si>
  <si>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</si>
  <si>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</si>
  <si>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</si>
  <si>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</si>
  <si>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</si>
  <si>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</si>
  <si>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</si>
  <si>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</si>
  <si>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</si>
  <si>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</si>
  <si>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</si>
  <si>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</si>
  <si>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</si>
  <si>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</si>
  <si>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</si>
  <si>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</si>
  <si>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</si>
  <si>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</si>
  <si>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</si>
  <si>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</si>
  <si>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</si>
  <si>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</si>
  <si>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</si>
  <si>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</si>
  <si>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</si>
  <si>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</si>
  <si>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</si>
  <si>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</si>
  <si>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</si>
  <si>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</si>
  <si>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</si>
  <si>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</si>
  <si>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</si>
  <si>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</si>
  <si>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</si>
  <si>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</si>
  <si>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</si>
  <si>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</si>
  <si>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</si>
  <si>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</si>
  <si>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</si>
  <si>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</si>
  <si>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</si>
  <si>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</si>
  <si>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</si>
  <si>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</si>
  <si>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</si>
  <si>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</si>
  <si>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</si>
  <si>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</si>
  <si>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</si>
  <si>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</si>
  <si>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</si>
  <si>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</si>
  <si>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</si>
  <si>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</si>
  <si>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</si>
  <si>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</si>
  <si>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</si>
  <si>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</si>
  <si>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</si>
  <si>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</si>
  <si>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</si>
  <si>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</si>
  <si>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</si>
  <si>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</si>
  <si>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</si>
  <si>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</si>
  <si>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</si>
  <si>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</si>
  <si>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</si>
  <si>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</si>
  <si>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</si>
  <si>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</si>
  <si>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</si>
  <si>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</si>
  <si>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</si>
  <si>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</si>
  <si>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</si>
  <si>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</si>
  <si>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</si>
  <si>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</si>
  <si>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</si>
  <si>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</si>
  <si>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</si>
  <si>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</si>
  <si>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</si>
  <si>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</si>
  <si>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</si>
  <si>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</si>
  <si>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</si>
  <si>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</si>
  <si>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</si>
  <si>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</si>
  <si>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</si>
  <si>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</si>
  <si>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</si>
  <si>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</si>
  <si>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</si>
  <si>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</si>
  <si>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</si>
  <si>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</si>
  <si>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</si>
  <si>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</si>
  <si>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</si>
  <si>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</si>
  <si>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</si>
  <si>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</si>
  <si>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</si>
  <si>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</si>
  <si>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</si>
  <si>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</si>
  <si>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</si>
  <si>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</si>
  <si>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</si>
  <si>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</si>
  <si>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</si>
  <si>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</si>
  <si>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</si>
  <si>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</si>
  <si>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</si>
  <si>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</si>
  <si>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</si>
  <si>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</si>
  <si>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</si>
  <si>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</si>
  <si>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</si>
  <si>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</si>
  <si>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</si>
  <si>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</si>
  <si>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</si>
  <si>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</si>
  <si>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</si>
  <si>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</si>
  <si>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</si>
  <si>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</si>
  <si>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</si>
  <si>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</si>
  <si>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</si>
  <si>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</si>
  <si>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</si>
  <si>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</si>
  <si>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</si>
  <si>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</si>
  <si>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</si>
  <si>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</si>
  <si>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</si>
  <si>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</si>
  <si>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</si>
  <si>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</si>
  <si>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</si>
  <si>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</si>
  <si>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</si>
  <si>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</si>
  <si>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</si>
  <si>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</si>
  <si>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</si>
  <si>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</si>
  <si>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</si>
  <si>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</si>
  <si>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</si>
  <si>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</si>
  <si>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</si>
  <si>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</si>
  <si>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</si>
  <si>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</si>
  <si>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</si>
  <si>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</si>
  <si>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</si>
  <si>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</si>
  <si>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</si>
  <si>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</si>
  <si>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</si>
  <si>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</si>
  <si>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</si>
  <si>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</si>
  <si>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</si>
  <si>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</si>
  <si>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</si>
  <si>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</si>
  <si>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</si>
  <si>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</si>
  <si>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</si>
  <si>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</si>
  <si>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</si>
  <si>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</si>
  <si>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</si>
  <si>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</si>
  <si>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</si>
  <si>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</si>
  <si>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</si>
  <si>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</si>
  <si>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</si>
  <si>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</si>
  <si>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</si>
  <si>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</si>
  <si>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</si>
  <si>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</si>
  <si>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</si>
  <si>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</si>
  <si>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</si>
  <si>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</si>
  <si>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</si>
  <si>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</si>
  <si>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</si>
  <si>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</si>
  <si>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</si>
  <si>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</si>
  <si>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</si>
  <si>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</si>
  <si>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</si>
  <si>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</si>
  <si>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</si>
  <si>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</si>
  <si>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</si>
  <si>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</si>
  <si>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</si>
  <si>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</si>
  <si>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</si>
  <si>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</si>
  <si>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</si>
  <si>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</si>
  <si>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</si>
  <si>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</si>
  <si>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</si>
  <si>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</si>
  <si>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</si>
  <si>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</si>
  <si>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</si>
  <si>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</si>
  <si>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</si>
  <si>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</si>
  <si>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</si>
  <si>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</si>
  <si>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</si>
  <si>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</si>
  <si>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</si>
  <si>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</si>
  <si>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</si>
  <si>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</si>
  <si>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</si>
  <si>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</si>
  <si>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</si>
  <si>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</si>
  <si>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</si>
  <si>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</si>
  <si>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</si>
  <si>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</si>
  <si>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</si>
  <si>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</si>
  <si>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</si>
  <si>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</si>
  <si>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</si>
  <si>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</si>
  <si>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</si>
  <si>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</si>
  <si>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</si>
  <si>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</si>
  <si>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</si>
  <si>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</si>
  <si>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</si>
  <si>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</si>
  <si>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</si>
  <si>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</si>
  <si>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</si>
  <si>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</si>
  <si>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</si>
  <si>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</si>
  <si>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</si>
  <si>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</si>
  <si>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</si>
  <si>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</si>
  <si>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</si>
  <si>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</si>
  <si>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</si>
  <si>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</si>
  <si>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</si>
  <si>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</si>
  <si>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</si>
  <si>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</si>
  <si>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</si>
  <si>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</si>
  <si>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</si>
  <si>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</si>
  <si>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</si>
  <si>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</si>
  <si>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</si>
  <si>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</si>
  <si>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</si>
  <si>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</si>
  <si>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</si>
  <si>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</si>
  <si>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</si>
  <si>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</si>
  <si>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</si>
  <si>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</si>
  <si>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</si>
  <si>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</si>
  <si>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</si>
  <si>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</si>
  <si>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</si>
  <si>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</si>
  <si>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</si>
  <si>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</si>
  <si>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</si>
  <si>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</si>
  <si>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</si>
  <si>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</si>
  <si>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</si>
  <si>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</si>
  <si>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</si>
  <si>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</si>
  <si>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</si>
  <si>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</si>
  <si>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</si>
  <si>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</si>
  <si>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</si>
  <si>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</si>
  <si>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</si>
  <si>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</si>
  <si>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</si>
  <si>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</si>
  <si>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</si>
  <si>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</si>
  <si>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</si>
  <si>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</si>
  <si>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</si>
  <si>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</si>
  <si>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</si>
  <si>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</si>
  <si>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</si>
  <si>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</si>
  <si>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</si>
  <si>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</si>
  <si>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</si>
  <si>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</si>
  <si>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</si>
  <si>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</si>
  <si>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</si>
  <si>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</si>
  <si>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</si>
  <si>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</si>
  <si>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</si>
  <si>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</si>
  <si>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</si>
  <si>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</si>
  <si>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</si>
  <si>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</si>
  <si>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</si>
  <si>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</si>
  <si>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</si>
  <si>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</si>
  <si>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</si>
  <si>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</si>
  <si>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</si>
  <si>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</si>
  <si>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</si>
  <si>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</si>
  <si>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</si>
  <si>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</si>
  <si>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</si>
  <si>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</si>
  <si>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</si>
  <si>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</si>
  <si>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</si>
  <si>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</si>
  <si>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</si>
  <si>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</si>
  <si>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</si>
  <si>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</si>
  <si>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</si>
  <si>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</si>
  <si>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</si>
  <si>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</si>
  <si>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</si>
  <si>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</si>
  <si>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</si>
  <si>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</si>
  <si>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</si>
  <si>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</si>
  <si>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</si>
  <si>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</si>
  <si>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</si>
  <si>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</si>
  <si>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</si>
  <si>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</si>
  <si>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</si>
  <si>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</si>
  <si>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</si>
  <si>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</si>
  <si>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</si>
  <si>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</si>
  <si>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</si>
  <si>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</si>
  <si>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</si>
  <si>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</si>
  <si>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</si>
  <si>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</si>
  <si>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</si>
  <si>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</si>
  <si>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</si>
  <si>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</si>
  <si>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</si>
  <si>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</si>
  <si>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</si>
  <si>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</si>
  <si>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</si>
  <si>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</si>
  <si>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</si>
  <si>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</si>
  <si>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</si>
  <si>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</si>
  <si>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</si>
  <si>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</si>
  <si>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</si>
  <si>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</si>
  <si>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</si>
  <si>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</si>
  <si>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</si>
  <si>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</si>
  <si>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</si>
  <si>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</si>
  <si>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</si>
  <si>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</si>
  <si>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</si>
  <si>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</si>
  <si>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</si>
  <si>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</si>
  <si>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</si>
  <si>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</si>
  <si>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</si>
  <si>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</si>
  <si>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</si>
  <si>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</si>
  <si>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</si>
  <si>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</si>
  <si>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</si>
  <si>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</si>
  <si>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</si>
  <si>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</si>
  <si>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</si>
  <si>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</si>
  <si>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</si>
  <si>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</si>
  <si>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</si>
  <si>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</si>
  <si>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</si>
  <si>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</si>
  <si>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</si>
  <si>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</si>
  <si>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</si>
  <si>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</si>
  <si>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</si>
  <si>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</si>
  <si>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</si>
  <si>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</si>
  <si>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</si>
  <si>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</si>
  <si>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</si>
  <si>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</si>
  <si>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</si>
  <si>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</si>
  <si>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</si>
  <si>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</si>
  <si>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</si>
  <si>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</si>
  <si>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</si>
  <si>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</si>
  <si>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</si>
  <si>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</si>
  <si>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</si>
  <si>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</si>
  <si>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</si>
  <si>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</si>
  <si>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</si>
  <si>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</si>
  <si>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</si>
  <si>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</si>
  <si>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</si>
  <si>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</si>
  <si>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</si>
  <si>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</si>
  <si>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</si>
  <si>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</si>
  <si>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</si>
  <si>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</si>
  <si>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</si>
  <si>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</si>
  <si>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</si>
  <si>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</si>
  <si>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</si>
  <si>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</si>
  <si>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</si>
  <si>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</si>
  <si>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</si>
  <si>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</si>
  <si>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</si>
  <si>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</si>
  <si>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</si>
  <si>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</si>
  <si>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</si>
  <si>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</si>
  <si>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</si>
  <si>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</si>
  <si>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</si>
  <si>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</si>
  <si>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</si>
  <si>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</si>
  <si>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</si>
  <si>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</si>
  <si>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</si>
  <si>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</si>
  <si>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</si>
  <si>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</si>
  <si>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</si>
  <si>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</si>
  <si>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</si>
  <si>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</si>
  <si>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</si>
  <si>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</si>
  <si>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</si>
  <si>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</si>
  <si>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</si>
  <si>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</si>
  <si>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</si>
  <si>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</si>
  <si>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</si>
  <si>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</si>
  <si>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</si>
  <si>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</si>
  <si>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</si>
  <si>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</si>
  <si>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</si>
  <si>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</si>
  <si>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</si>
  <si>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</si>
  <si>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</si>
  <si>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</si>
  <si>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</si>
  <si>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</si>
  <si>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</si>
  <si>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</si>
  <si>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</si>
  <si>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</si>
  <si>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</si>
  <si>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</si>
  <si>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</si>
  <si>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</si>
  <si>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</si>
  <si>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</si>
  <si>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</si>
  <si>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</si>
  <si>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</si>
  <si>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</si>
  <si>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</si>
  <si>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</si>
  <si>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</si>
  <si>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</si>
  <si>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</si>
  <si>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</si>
  <si>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</si>
  <si>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</si>
  <si>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</si>
  <si>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</si>
  <si>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</si>
  <si>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</si>
  <si>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</si>
  <si>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</si>
  <si>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</si>
  <si>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</si>
  <si>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</si>
  <si>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</si>
  <si>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</si>
  <si>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</si>
  <si>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</si>
  <si>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</si>
  <si>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</si>
  <si>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</si>
  <si>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</si>
  <si>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</si>
  <si>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</si>
  <si>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</si>
  <si>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</si>
  <si>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</si>
  <si>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</si>
  <si>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</si>
  <si>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</si>
  <si>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</si>
  <si>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</si>
  <si>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</si>
  <si>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</si>
  <si>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</si>
  <si>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</si>
  <si>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</si>
  <si>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</si>
  <si>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</si>
  <si>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</si>
  <si>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</si>
  <si>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</si>
  <si>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</si>
  <si>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</si>
  <si>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</si>
  <si>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</si>
  <si>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</si>
  <si>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</si>
  <si>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</si>
  <si>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</si>
  <si>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</si>
  <si>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</si>
  <si>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</si>
  <si>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</si>
  <si>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</si>
  <si>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</si>
  <si>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</si>
  <si>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</si>
  <si>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</si>
  <si>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</si>
  <si>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</si>
  <si>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</si>
  <si>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</si>
  <si>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</si>
  <si>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</si>
  <si>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</si>
  <si>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</si>
  <si>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</si>
  <si>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</si>
  <si>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</si>
  <si>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</si>
  <si>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</si>
  <si>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</si>
  <si>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</si>
  <si>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</si>
  <si>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</si>
  <si>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</si>
  <si>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</si>
  <si>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</si>
  <si>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</si>
  <si>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</si>
  <si>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</si>
  <si>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</si>
  <si>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</si>
  <si>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</si>
  <si>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</si>
  <si>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</si>
  <si>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</si>
  <si>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</si>
  <si>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</si>
  <si>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</si>
  <si>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</si>
  <si>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</si>
  <si>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</si>
  <si>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</si>
  <si>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</si>
  <si>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</si>
  <si>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</si>
  <si>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</si>
  <si>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</si>
  <si>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</si>
  <si>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</si>
  <si>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</si>
  <si>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</si>
  <si>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</si>
  <si>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</si>
  <si>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</si>
  <si>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</si>
  <si>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</si>
  <si>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</si>
  <si>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</si>
  <si>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</si>
  <si>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</si>
  <si>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</si>
  <si>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</si>
  <si>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</si>
  <si>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</si>
  <si>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</si>
  <si>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</si>
  <si>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</si>
  <si>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</si>
  <si>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</si>
  <si>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</si>
  <si>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</si>
  <si>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</si>
  <si>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</si>
  <si>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</si>
  <si>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</si>
  <si>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</si>
  <si>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</si>
  <si>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</si>
  <si>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</si>
  <si>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</si>
  <si>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</si>
  <si>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</si>
  <si>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</si>
  <si>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</si>
  <si>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</si>
  <si>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</si>
  <si>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</si>
  <si>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</si>
  <si>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</si>
  <si>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</si>
  <si>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</si>
  <si>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</si>
  <si>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</si>
  <si>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</si>
  <si>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</si>
  <si>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</si>
  <si>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</si>
  <si>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</si>
  <si>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</si>
  <si>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</si>
  <si>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</si>
  <si>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</si>
  <si>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</si>
  <si>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</si>
  <si>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</si>
  <si>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</si>
  <si>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</si>
  <si>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</si>
  <si>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</si>
  <si>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</si>
  <si>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</si>
  <si>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</si>
  <si>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</si>
  <si>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</si>
  <si>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</si>
  <si>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</si>
  <si>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</si>
  <si>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</si>
  <si>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</si>
  <si>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</si>
  <si>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</si>
  <si>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</si>
  <si>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</si>
  <si>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</si>
  <si>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</si>
  <si>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</si>
  <si>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</si>
  <si>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</si>
  <si>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</si>
  <si>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</si>
  <si>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</si>
  <si>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</si>
  <si>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</si>
  <si>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</si>
  <si>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</si>
  <si>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</si>
  <si>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</si>
  <si>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</si>
  <si>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</si>
  <si>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</si>
  <si>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</si>
  <si>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</si>
  <si>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</si>
  <si>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</si>
  <si>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</si>
  <si>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</si>
  <si>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</si>
  <si>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</si>
  <si>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</si>
  <si>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</si>
  <si>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</si>
  <si>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</si>
  <si>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</si>
  <si>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</si>
  <si>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</si>
  <si>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</si>
  <si>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</si>
  <si>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</si>
  <si>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</si>
  <si>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</si>
  <si>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</si>
  <si>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</si>
  <si>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</si>
  <si>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</si>
  <si>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</si>
  <si>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</si>
  <si>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</si>
  <si>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</si>
  <si>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</si>
  <si>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</si>
  <si>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</si>
  <si>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</si>
  <si>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</si>
  <si>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</si>
  <si>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</si>
  <si>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</si>
  <si>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</si>
  <si>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</si>
  <si>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</si>
  <si>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</si>
  <si>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</si>
  <si>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</si>
  <si>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</si>
  <si>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</si>
  <si>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</si>
  <si>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</si>
  <si>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</si>
  <si>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</si>
  <si>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</si>
  <si>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</si>
  <si>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</si>
  <si>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</si>
  <si>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</si>
  <si>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</si>
  <si>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</si>
  <si>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</si>
  <si>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</si>
  <si>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</si>
  <si>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</si>
  <si>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</si>
  <si>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</si>
  <si>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</si>
  <si>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</si>
  <si>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</si>
  <si>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</si>
  <si>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</si>
  <si>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</si>
  <si>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</si>
  <si>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</si>
  <si>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</si>
  <si>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</si>
  <si>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</si>
  <si>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</si>
  <si>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</si>
  <si>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</si>
  <si>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</si>
  <si>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</si>
  <si>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</si>
  <si>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</si>
  <si>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</si>
  <si>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</si>
  <si>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</si>
  <si>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</si>
  <si>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</si>
  <si>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</si>
  <si>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</si>
  <si>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</si>
  <si>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</si>
  <si>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</si>
  <si>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</si>
  <si>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</si>
  <si>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</si>
  <si>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</si>
  <si>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</si>
  <si>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</si>
  <si>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</si>
  <si>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</si>
  <si>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</si>
  <si>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</si>
  <si>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</si>
  <si>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</si>
  <si>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</si>
  <si>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</si>
  <si>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</si>
  <si>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</si>
  <si>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</si>
  <si>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</si>
  <si>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</si>
  <si>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</si>
  <si>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</si>
  <si>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</si>
  <si>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</si>
  <si>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</si>
  <si>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</si>
  <si>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</si>
  <si>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</si>
  <si>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</si>
  <si>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</si>
  <si>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</si>
  <si>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</si>
  <si>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</si>
  <si>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</si>
  <si>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</si>
  <si>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</si>
  <si>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</si>
  <si>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</si>
  <si>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</si>
  <si>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</si>
  <si>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</si>
  <si>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</si>
  <si>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</si>
  <si>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</si>
  <si>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</si>
  <si>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</si>
  <si>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</si>
  <si>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</si>
  <si>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</si>
  <si>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</si>
  <si>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</si>
  <si>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</si>
  <si>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</si>
  <si>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</si>
  <si>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</si>
  <si>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</si>
  <si>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</si>
  <si>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</si>
  <si>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</si>
  <si>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</si>
  <si>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</si>
  <si>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</si>
  <si>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</si>
  <si>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</si>
  <si>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</si>
  <si>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</si>
  <si>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</si>
  <si>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</si>
  <si>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</si>
  <si>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</si>
  <si>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</si>
  <si>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</si>
  <si>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</si>
  <si>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</si>
  <si>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</si>
  <si>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</si>
  <si>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</si>
  <si>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</si>
  <si>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</si>
  <si>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</si>
  <si>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</si>
  <si>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</si>
  <si>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</si>
  <si>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</si>
  <si>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</si>
  <si>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</si>
  <si>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</si>
  <si>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</si>
  <si>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</si>
  <si>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</si>
  <si>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</si>
  <si>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</si>
  <si>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</si>
  <si>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</si>
  <si>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</si>
  <si>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</si>
  <si>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</si>
  <si>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</si>
  <si>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</si>
  <si>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</si>
  <si>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</si>
  <si>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</si>
  <si>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</si>
  <si>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</si>
  <si>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</si>
  <si>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</si>
  <si>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</si>
  <si>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</si>
  <si>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</si>
  <si>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</si>
  <si>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</si>
  <si>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</si>
  <si>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</si>
  <si>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</si>
  <si>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</si>
  <si>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</si>
  <si>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</si>
  <si>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</si>
  <si>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</si>
  <si>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</si>
  <si>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</si>
  <si>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</si>
  <si>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</si>
  <si>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</si>
  <si>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</si>
  <si>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</si>
  <si>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</si>
  <si>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</si>
  <si>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</si>
  <si>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</si>
  <si>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</si>
  <si>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</si>
  <si>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</si>
  <si>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</si>
  <si>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</si>
  <si>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</si>
  <si>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</si>
  <si>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</si>
  <si>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</si>
  <si>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</si>
  <si>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</si>
  <si>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</si>
  <si>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</si>
  <si>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</si>
  <si>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</si>
  <si>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</si>
  <si>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</si>
  <si>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</si>
  <si>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</si>
  <si>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</si>
  <si>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</si>
  <si>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</si>
  <si>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</si>
  <si>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</si>
  <si>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</si>
  <si>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</si>
  <si>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</si>
  <si>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</si>
  <si>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</si>
  <si>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</si>
  <si>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</si>
  <si>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</si>
  <si>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</si>
  <si>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</si>
  <si>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</si>
  <si>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</si>
  <si>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</si>
  <si>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</si>
  <si>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</si>
  <si>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</si>
  <si>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</si>
  <si>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</si>
  <si>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</si>
  <si>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</si>
  <si>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</si>
  <si>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</si>
  <si>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</si>
  <si>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</si>
  <si>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</si>
  <si>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</si>
  <si>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</si>
  <si>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</si>
  <si>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</si>
  <si>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</si>
  <si>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</si>
  <si>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</si>
  <si>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</si>
  <si>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</si>
  <si>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</si>
  <si>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</si>
  <si>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</si>
  <si>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</si>
  <si>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</si>
  <si>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</si>
  <si>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</si>
  <si>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</si>
  <si>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</si>
  <si>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</si>
  <si>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</si>
  <si>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</si>
  <si>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</si>
  <si>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</si>
  <si>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</si>
  <si>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</si>
  <si>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</si>
  <si>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</si>
  <si>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</si>
  <si>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</si>
  <si>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</si>
  <si>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</si>
  <si>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</si>
  <si>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</si>
  <si>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</si>
  <si>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</si>
  <si>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</si>
  <si>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</si>
  <si>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</si>
  <si>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</si>
  <si>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</si>
  <si>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</si>
  <si>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</si>
  <si>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</si>
  <si>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</si>
  <si>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</si>
  <si>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</si>
  <si>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</si>
  <si>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</si>
  <si>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</si>
  <si>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</si>
  <si>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</si>
  <si>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</si>
  <si>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</si>
  <si>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</si>
  <si>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</si>
  <si>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</si>
  <si>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</si>
  <si>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</si>
  <si>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</si>
  <si>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</si>
  <si>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</si>
  <si>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</si>
  <si>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</si>
  <si>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</si>
  <si>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</si>
  <si>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</si>
  <si>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</si>
  <si>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</si>
  <si>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</si>
  <si>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</si>
  <si>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</si>
  <si>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</si>
  <si>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</si>
  <si>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</si>
  <si>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</si>
  <si>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</si>
  <si>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</si>
  <si>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</si>
  <si>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</si>
  <si>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</si>
  <si>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</si>
  <si>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</si>
  <si>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</si>
  <si>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</si>
  <si>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</si>
  <si>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</si>
  <si>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</si>
  <si>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</si>
  <si>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</si>
  <si>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</si>
  <si>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</si>
  <si>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</si>
  <si>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</si>
  <si>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</si>
  <si>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</si>
  <si>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</si>
  <si>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</si>
  <si>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</si>
  <si>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</si>
  <si>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</si>
  <si>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</si>
  <si>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</si>
  <si>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</si>
  <si>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</si>
  <si>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</si>
  <si>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</si>
  <si>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</si>
  <si>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</si>
  <si>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</si>
  <si>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</si>
  <si>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</si>
  <si>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</si>
  <si>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</si>
  <si>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</si>
  <si>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</si>
  <si>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</si>
  <si>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</si>
  <si>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</si>
  <si>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</si>
  <si>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</si>
  <si>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</si>
  <si>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</si>
  <si>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</si>
  <si>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</si>
  <si>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</si>
  <si>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</si>
  <si>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</si>
  <si>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</si>
  <si>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</si>
  <si>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</si>
  <si>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</si>
  <si>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</si>
  <si>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</si>
  <si>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</si>
  <si>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</si>
  <si>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</si>
  <si>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</si>
  <si>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</si>
  <si>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</si>
  <si>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</si>
  <si>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</si>
  <si>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</si>
  <si>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</si>
  <si>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</si>
  <si>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</si>
  <si>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</si>
  <si>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</si>
  <si>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</si>
  <si>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</si>
  <si>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</si>
  <si>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</si>
  <si>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</si>
  <si>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</si>
  <si>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</si>
  <si>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</si>
  <si>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</si>
  <si>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</si>
  <si>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</si>
  <si>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</si>
  <si>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</si>
  <si>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</si>
  <si>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</si>
  <si>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</si>
  <si>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</si>
  <si>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</si>
  <si>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</si>
  <si>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</si>
  <si>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</si>
  <si>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</si>
  <si>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</si>
  <si>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</si>
  <si>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</si>
  <si>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</si>
  <si>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</si>
  <si>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</si>
  <si>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</si>
  <si>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</si>
  <si>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</si>
  <si>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</si>
  <si>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</si>
  <si>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</si>
  <si>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</si>
  <si>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</si>
  <si>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</si>
  <si>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</si>
  <si>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</si>
  <si>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</si>
  <si>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</si>
  <si>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</si>
  <si>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</si>
  <si>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</si>
  <si>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</si>
  <si>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</si>
  <si>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</si>
  <si>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</si>
  <si>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</si>
  <si>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</si>
  <si>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</si>
  <si>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</si>
  <si>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</si>
  <si>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</si>
  <si>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</si>
  <si>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</si>
  <si>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</si>
  <si>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</si>
  <si>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</si>
  <si>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</si>
  <si>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</si>
  <si>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</si>
  <si>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</si>
  <si>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</si>
  <si>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</si>
  <si>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</si>
  <si>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</si>
  <si>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</si>
  <si>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</si>
  <si>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</si>
  <si>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</si>
  <si>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</si>
  <si>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</si>
  <si>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</si>
  <si>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</si>
  <si>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</si>
  <si>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</si>
  <si>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</si>
  <si>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</si>
  <si>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</si>
  <si>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</si>
  <si>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</si>
  <si>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</si>
  <si>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</si>
  <si>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</si>
  <si>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</si>
  <si>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</si>
  <si>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</si>
  <si>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</si>
  <si>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</si>
  <si>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</si>
  <si>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</si>
  <si>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</si>
  <si>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</si>
  <si>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</si>
  <si>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</si>
  <si>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</si>
  <si>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</si>
  <si>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</si>
  <si>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</si>
  <si>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</si>
  <si>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</si>
  <si>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</si>
  <si>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</si>
  <si>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</si>
  <si>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</si>
  <si>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</si>
  <si>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</si>
  <si>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</si>
  <si>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</si>
  <si>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</si>
  <si>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</si>
  <si>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</si>
  <si>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</si>
  <si>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</si>
  <si>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</si>
  <si>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</si>
  <si>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</si>
  <si>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</si>
  <si>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</si>
  <si>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</si>
  <si>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</si>
  <si>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</si>
  <si>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</si>
  <si>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</si>
  <si>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</si>
  <si>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</si>
  <si>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</si>
  <si>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</si>
  <si>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</si>
  <si>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</si>
  <si>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</si>
  <si>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</si>
  <si>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</si>
  <si>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</si>
  <si>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</si>
  <si>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</si>
  <si>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</si>
  <si>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</si>
  <si>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</si>
  <si>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</si>
  <si>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</si>
  <si>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</si>
  <si>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</si>
  <si>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</si>
  <si>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</si>
  <si>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</si>
  <si>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</si>
  <si>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</si>
  <si>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</si>
  <si>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</si>
  <si>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</si>
  <si>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</si>
  <si>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</si>
  <si>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</si>
  <si>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</si>
  <si>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</si>
  <si>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</si>
  <si>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</si>
  <si>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</si>
  <si>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</si>
  <si>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</si>
  <si>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</si>
  <si>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</si>
  <si>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</si>
  <si>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</si>
  <si>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</si>
  <si>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</si>
  <si>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</si>
  <si>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</si>
  <si>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</si>
  <si>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</si>
  <si>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</si>
  <si>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</si>
  <si>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</si>
  <si>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</si>
  <si>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</si>
  <si>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</si>
  <si>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</si>
  <si>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</si>
  <si>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</si>
  <si>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</si>
  <si>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</si>
  <si>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</si>
  <si>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</si>
  <si>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</si>
  <si>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</si>
  <si>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</si>
  <si>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</si>
  <si>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</si>
  <si>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</si>
  <si>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</si>
  <si>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</si>
  <si>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</si>
  <si>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</si>
  <si>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</si>
  <si>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</si>
  <si>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</si>
  <si>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</si>
  <si>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</si>
  <si>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</si>
  <si>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</si>
  <si>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</si>
  <si>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</si>
  <si>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</si>
  <si>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</si>
  <si>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</si>
  <si>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</si>
  <si>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</si>
  <si>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</si>
  <si>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</si>
  <si>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</si>
  <si>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</si>
  <si>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</si>
  <si>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</si>
  <si>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</si>
  <si>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</si>
  <si>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</si>
  <si>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</si>
  <si>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</si>
  <si>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</si>
  <si>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</si>
  <si>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</si>
  <si>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</si>
  <si>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</si>
  <si>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</si>
  <si>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</si>
  <si>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</si>
  <si>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</si>
  <si>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</si>
  <si>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</si>
  <si>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</si>
  <si>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</si>
  <si>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</si>
  <si>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</si>
  <si>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</si>
  <si>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</si>
  <si>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</si>
  <si>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</si>
  <si>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</si>
  <si>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</si>
  <si>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</si>
  <si>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</si>
  <si>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</si>
  <si>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</si>
  <si>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</si>
  <si>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</si>
  <si>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</si>
  <si>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</si>
  <si>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</si>
  <si>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</si>
  <si>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</si>
  <si>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</si>
  <si>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</si>
  <si>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</si>
  <si>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</si>
  <si>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</si>
  <si>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</si>
  <si>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</si>
  <si>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</si>
  <si>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</si>
  <si>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</si>
  <si>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</si>
  <si>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</si>
  <si>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</si>
  <si>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</si>
  <si>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</si>
  <si>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</si>
  <si>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</si>
  <si>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</si>
  <si>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</si>
  <si>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</si>
  <si>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</si>
  <si>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</si>
  <si>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</si>
  <si>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</si>
  <si>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</si>
  <si>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</si>
  <si>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</si>
  <si>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</si>
  <si>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</si>
  <si>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</si>
  <si>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</si>
  <si>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</si>
  <si>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</si>
  <si>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</si>
  <si>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</si>
  <si>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</si>
  <si>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</si>
  <si>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</si>
  <si>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</si>
  <si>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</si>
  <si>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</si>
  <si>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</si>
  <si>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</si>
  <si>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</si>
  <si>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</si>
  <si>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</si>
  <si>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</si>
  <si>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</si>
  <si>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</si>
  <si>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</si>
  <si>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</si>
  <si>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</si>
  <si>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</si>
  <si>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</si>
  <si>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</si>
  <si>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</si>
  <si>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</si>
  <si>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</si>
  <si>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</si>
  <si>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</si>
  <si>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</si>
  <si>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</si>
  <si>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</si>
  <si>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</si>
  <si>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</si>
  <si>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</si>
  <si>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</si>
  <si>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</si>
  <si>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</si>
  <si>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</si>
  <si>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</si>
  <si>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</si>
  <si>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</si>
  <si>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</si>
  <si>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</si>
  <si>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</si>
  <si>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</si>
  <si>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</si>
  <si>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</si>
  <si>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</si>
  <si>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</si>
  <si>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</si>
  <si>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</si>
  <si>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</si>
  <si>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</si>
  <si>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</si>
  <si>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</si>
  <si>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</si>
  <si>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</si>
  <si>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</si>
  <si>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</si>
  <si>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</si>
  <si>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</si>
  <si>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</si>
  <si>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</si>
  <si>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</si>
  <si>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</si>
  <si>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</si>
  <si>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</si>
  <si>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</si>
  <si>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</si>
  <si>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</si>
  <si>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</si>
  <si>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</si>
  <si>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</si>
  <si>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</si>
  <si>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</si>
  <si>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</si>
  <si>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</si>
  <si>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</si>
  <si>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</si>
  <si>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</si>
  <si>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</si>
  <si>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</si>
  <si>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</si>
  <si>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</si>
  <si>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</si>
  <si>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</si>
  <si>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</si>
  <si>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</si>
  <si>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</si>
  <si>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</si>
  <si>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</si>
  <si>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</si>
  <si>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</si>
  <si>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</si>
  <si>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</si>
  <si>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</si>
  <si>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</si>
  <si>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</si>
  <si>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</si>
  <si>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</si>
  <si>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</si>
  <si>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</si>
  <si>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</si>
  <si>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</si>
  <si>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</si>
  <si>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</si>
  <si>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</si>
  <si>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</si>
  <si>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</si>
  <si>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</si>
  <si>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</si>
  <si>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</si>
  <si>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</si>
  <si>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</si>
  <si>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</si>
  <si>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</si>
  <si>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</si>
  <si>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</si>
  <si>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</si>
  <si>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</si>
  <si>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</si>
  <si>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</si>
  <si>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</si>
  <si>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</si>
  <si>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</si>
  <si>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</si>
  <si>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</si>
  <si>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</si>
  <si>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</si>
  <si>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</si>
  <si>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</si>
  <si>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</si>
  <si>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</si>
  <si>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</si>
  <si>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</si>
  <si>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</si>
  <si>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</si>
  <si>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</si>
  <si>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</si>
  <si>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</si>
  <si>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</si>
  <si>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</si>
  <si>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</si>
  <si>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</si>
  <si>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</si>
  <si>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</si>
  <si>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</si>
  <si>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</si>
  <si>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</si>
  <si>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</si>
  <si>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</si>
  <si>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</si>
  <si>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</si>
  <si>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</si>
  <si>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</si>
  <si>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</si>
  <si>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</si>
  <si>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</si>
  <si>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</si>
  <si>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</si>
  <si>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</si>
  <si>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</si>
  <si>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</si>
  <si>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</si>
  <si>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</si>
  <si>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</si>
  <si>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</si>
  <si>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</si>
  <si>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</si>
  <si>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</si>
  <si>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</si>
  <si>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</si>
  <si>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</si>
  <si>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</si>
  <si>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</si>
  <si>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</si>
  <si>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</si>
  <si>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</si>
  <si>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</si>
  <si>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</si>
  <si>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</si>
  <si>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</si>
  <si>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</si>
  <si>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</si>
  <si>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</si>
  <si>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</si>
  <si>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</si>
  <si>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</si>
  <si>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</si>
  <si>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</si>
  <si>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</si>
  <si>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</si>
  <si>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</si>
  <si>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</si>
  <si>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</si>
  <si>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</si>
  <si>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</si>
  <si>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</si>
  <si>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</si>
  <si>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</si>
  <si>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</si>
  <si>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</si>
  <si>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</si>
  <si>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</si>
  <si>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</si>
  <si>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</si>
  <si>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</si>
  <si>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</si>
  <si>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</si>
  <si>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</si>
  <si>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</si>
  <si>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</si>
  <si>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</si>
  <si>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</si>
  <si>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</si>
  <si>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</si>
  <si>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</si>
  <si>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</si>
  <si>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</si>
  <si>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</si>
  <si>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</si>
  <si>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</si>
  <si>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</si>
  <si>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</si>
  <si>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</si>
  <si>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</si>
  <si>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</si>
  <si>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</si>
  <si>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</si>
  <si>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</si>
  <si>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</si>
  <si>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</si>
  <si>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</si>
  <si>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</si>
  <si>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</si>
  <si>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</si>
  <si>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</si>
  <si>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</si>
  <si>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</si>
  <si>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</si>
  <si>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</si>
  <si>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</si>
  <si>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</si>
  <si>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</si>
  <si>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</si>
  <si>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</si>
  <si>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</si>
  <si>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</si>
  <si>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</si>
  <si>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</si>
  <si>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</si>
  <si>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</si>
  <si>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</si>
  <si>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</si>
  <si>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</si>
  <si>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</si>
  <si>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</si>
  <si>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</si>
  <si>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</si>
  <si>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</si>
  <si>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</si>
  <si>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</si>
  <si>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</si>
  <si>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</si>
  <si>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</si>
  <si>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</si>
  <si>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</si>
  <si>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</si>
  <si>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</si>
  <si>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</si>
  <si>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</si>
  <si>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</si>
  <si>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</si>
  <si>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</si>
  <si>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</si>
  <si>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</si>
  <si>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</si>
  <si>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</si>
  <si>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</si>
  <si>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</si>
  <si>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</si>
  <si>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</si>
  <si>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</si>
  <si>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</si>
  <si>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</si>
  <si>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</si>
  <si>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</si>
  <si>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</si>
  <si>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</si>
  <si>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</si>
  <si>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</si>
  <si>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</si>
  <si>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</si>
  <si>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</si>
  <si>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</si>
  <si>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</si>
  <si>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</si>
  <si>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</si>
  <si>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</si>
  <si>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</si>
  <si>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</si>
  <si>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</si>
  <si>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</si>
  <si>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</si>
  <si>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</si>
  <si>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</si>
  <si>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</si>
  <si>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</si>
  <si>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</si>
  <si>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</si>
  <si>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</si>
  <si>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</si>
  <si>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</si>
  <si>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</si>
  <si>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</si>
  <si>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</si>
  <si>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</si>
  <si>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</si>
  <si>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</si>
  <si>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</si>
  <si>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</si>
  <si>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</si>
  <si>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</si>
  <si>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</si>
  <si>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</si>
  <si>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</si>
  <si>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</si>
  <si>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</si>
  <si>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</si>
  <si>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</si>
  <si>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</si>
  <si>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</si>
  <si>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</si>
  <si>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</si>
  <si>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</si>
  <si>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</si>
  <si>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</si>
  <si>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</si>
  <si>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</si>
  <si>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</si>
  <si>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</si>
  <si>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</si>
  <si>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</si>
  <si>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</si>
  <si>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</si>
  <si>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</si>
  <si>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</si>
  <si>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</si>
  <si>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</si>
  <si>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</si>
  <si>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</si>
  <si>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</si>
  <si>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</si>
  <si>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</si>
  <si>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</si>
  <si>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</si>
  <si>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</si>
  <si>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</si>
  <si>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</si>
  <si>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</si>
  <si>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</si>
  <si>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</si>
  <si>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</si>
  <si>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</si>
  <si>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</si>
  <si>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</si>
  <si>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</si>
  <si>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</si>
  <si>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</si>
  <si>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</si>
  <si>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</si>
  <si>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</si>
  <si>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</si>
  <si>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</si>
  <si>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</si>
  <si>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</si>
  <si>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</si>
  <si>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</si>
  <si>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</si>
  <si>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</si>
  <si>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</si>
  <si>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</si>
  <si>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</si>
  <si>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</si>
  <si>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</si>
  <si>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</si>
  <si>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</si>
  <si>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</si>
  <si>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</si>
  <si>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</si>
  <si>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</si>
  <si>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</si>
  <si>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</si>
  <si>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</si>
  <si>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</si>
  <si>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</si>
  <si>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</si>
  <si>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</si>
  <si>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</si>
  <si>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</si>
  <si>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</si>
  <si>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</si>
  <si>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</si>
  <si>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</si>
  <si>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</si>
  <si>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</si>
  <si>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</si>
  <si>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</si>
  <si>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</si>
  <si>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</si>
  <si>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</si>
  <si>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</si>
  <si>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</si>
  <si>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</si>
  <si>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</si>
  <si>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</si>
  <si>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</si>
  <si>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</si>
  <si>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</si>
  <si>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</si>
  <si>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</si>
  <si>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</si>
  <si>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</si>
  <si>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</si>
  <si>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</si>
  <si>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</si>
  <si>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</si>
  <si>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</si>
  <si>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</si>
  <si>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</si>
  <si>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</si>
  <si>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</si>
  <si>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</si>
  <si>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</si>
  <si>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</si>
  <si>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</si>
  <si>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</si>
  <si>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</si>
  <si>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</si>
  <si>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</si>
  <si>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</si>
  <si>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</si>
  <si>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</si>
  <si>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</si>
  <si>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</si>
  <si>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</si>
  <si>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</si>
  <si>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</si>
  <si>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</si>
  <si>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</si>
  <si>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</si>
  <si>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</si>
  <si>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</si>
  <si>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</si>
  <si>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</si>
  <si>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</si>
  <si>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</si>
  <si>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</si>
  <si>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</si>
  <si>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</si>
  <si>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</si>
  <si>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</si>
  <si>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</si>
  <si>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</si>
  <si>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</si>
  <si>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</si>
  <si>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</si>
  <si>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</si>
  <si>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</si>
  <si>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</si>
  <si>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</si>
  <si>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</si>
  <si>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</si>
  <si>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</si>
  <si>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</si>
  <si>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</si>
  <si>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</si>
  <si>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</si>
  <si>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</si>
  <si>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</si>
  <si>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</si>
  <si>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</si>
  <si>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</si>
  <si>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</si>
  <si>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</si>
  <si>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</si>
  <si>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</si>
  <si>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</si>
  <si>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</si>
  <si>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</si>
  <si>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</si>
  <si>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</si>
  <si>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</si>
  <si>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</si>
  <si>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</si>
  <si>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</si>
  <si>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</si>
  <si>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</si>
  <si>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</si>
  <si>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</si>
  <si>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</si>
  <si>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</si>
  <si>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</si>
  <si>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</si>
  <si>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</si>
  <si>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</si>
  <si>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</si>
  <si>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</si>
  <si>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</si>
  <si>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</si>
  <si>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</si>
  <si>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</si>
  <si>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</si>
  <si>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</si>
  <si>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</si>
  <si>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</si>
  <si>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</si>
  <si>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</si>
  <si>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</si>
  <si>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</si>
  <si>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</si>
  <si>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</si>
  <si>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</si>
  <si>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</si>
  <si>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</si>
  <si>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</si>
  <si>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</si>
  <si>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</si>
  <si>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</si>
  <si>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</si>
  <si>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</si>
  <si>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</si>
  <si>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</si>
  <si>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</si>
  <si>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</si>
  <si>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</si>
  <si>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</si>
  <si>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</si>
  <si>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</si>
  <si>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</si>
  <si>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</si>
  <si>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</si>
  <si>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</si>
  <si>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</si>
  <si>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</si>
  <si>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</si>
  <si>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</si>
  <si>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</si>
  <si>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</si>
  <si>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</si>
  <si>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</si>
  <si>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</si>
  <si>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</si>
  <si>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</si>
  <si>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</si>
  <si>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</si>
  <si>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</si>
  <si>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</si>
  <si>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</si>
  <si>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</si>
  <si>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</si>
  <si>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</si>
  <si>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</si>
  <si>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</si>
  <si>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</si>
  <si>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</si>
  <si>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</si>
  <si>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</si>
  <si>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</si>
  <si>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</si>
  <si>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</si>
  <si>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</si>
  <si>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</si>
  <si>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</si>
  <si>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</si>
  <si>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</si>
  <si>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</si>
  <si>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</si>
  <si>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</si>
  <si>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</si>
  <si>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</si>
  <si>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</si>
  <si>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</si>
  <si>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</si>
  <si>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</si>
  <si>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</si>
  <si>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</si>
  <si>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</si>
  <si>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</si>
  <si>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</si>
  <si>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</si>
  <si>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</si>
  <si>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</si>
  <si>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</si>
  <si>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</si>
  <si>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</si>
  <si>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</si>
  <si>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</si>
  <si>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</si>
  <si>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</si>
  <si>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</si>
  <si>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</si>
  <si>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</si>
  <si>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</si>
  <si>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</si>
  <si>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</si>
  <si>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</si>
  <si>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</si>
  <si>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</si>
  <si>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</si>
  <si>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</si>
  <si>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</si>
  <si>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</si>
  <si>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</si>
  <si>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</si>
  <si>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</si>
  <si>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</si>
  <si>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</si>
  <si>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</si>
  <si>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</si>
  <si>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</si>
  <si>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</si>
  <si>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</si>
  <si>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</si>
  <si>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</si>
  <si>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</si>
  <si>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</si>
  <si>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</si>
  <si>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</si>
  <si>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</si>
  <si>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</si>
  <si>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</si>
  <si>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</si>
  <si>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</si>
  <si>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</si>
  <si>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</si>
  <si>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</si>
  <si>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</si>
  <si>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</si>
  <si>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</si>
  <si>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</si>
  <si>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</si>
  <si>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</si>
  <si>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</si>
  <si>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</si>
  <si>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</si>
  <si>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</si>
  <si>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</si>
  <si>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</si>
  <si>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</si>
  <si>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</si>
  <si>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</si>
  <si>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</si>
  <si>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</si>
  <si>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</si>
  <si>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</si>
  <si>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</si>
  <si>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</si>
  <si>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</si>
  <si>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</si>
  <si>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</si>
  <si>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</si>
  <si>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</si>
  <si>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</si>
  <si>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</si>
  <si>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</si>
  <si>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</si>
  <si>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</si>
  <si>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</si>
  <si>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</si>
  <si>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</si>
  <si>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</si>
  <si>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</si>
  <si>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</si>
  <si>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</si>
  <si>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</si>
  <si>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</si>
  <si>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</si>
  <si>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</si>
  <si>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</si>
  <si>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</si>
  <si>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</si>
  <si>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</si>
  <si>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</si>
  <si>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</si>
  <si>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</si>
  <si>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</si>
  <si>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</si>
  <si>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</si>
  <si>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</si>
  <si>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</si>
  <si>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</si>
  <si>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</si>
  <si>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</si>
  <si>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</si>
  <si>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</si>
  <si>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</si>
  <si>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</si>
  <si>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</si>
  <si>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</si>
  <si>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</si>
  <si>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</si>
  <si>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</si>
  <si>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</si>
  <si>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</si>
  <si>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</si>
  <si>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</si>
  <si>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</si>
  <si>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</si>
  <si>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</si>
  <si>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</si>
  <si>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</si>
  <si>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</si>
  <si>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</si>
  <si>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</si>
  <si>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</si>
  <si>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</si>
  <si>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</si>
  <si>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</si>
  <si>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</si>
  <si>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</si>
  <si>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</si>
  <si>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</si>
  <si>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</si>
  <si>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</si>
  <si>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</si>
  <si>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</si>
  <si>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</si>
  <si>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</si>
  <si>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</si>
  <si>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</si>
  <si>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</si>
  <si>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</si>
  <si>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</si>
  <si>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</si>
  <si>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</si>
  <si>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</si>
  <si>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</si>
  <si>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</si>
  <si>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</si>
  <si>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</si>
  <si>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</si>
  <si>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</si>
  <si>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</si>
  <si>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</si>
  <si>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</si>
  <si>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</si>
  <si>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</si>
  <si>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</si>
  <si>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</si>
  <si>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</si>
  <si>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</si>
  <si>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</si>
  <si>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</si>
  <si>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</si>
  <si>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</si>
  <si>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</si>
  <si>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</si>
  <si>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</si>
  <si>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</si>
  <si>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</si>
  <si>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</si>
  <si>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</si>
  <si>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</si>
  <si>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</si>
  <si>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</si>
  <si>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</si>
  <si>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</si>
  <si>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</si>
  <si>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</si>
  <si>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</si>
  <si>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</si>
  <si>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</si>
  <si>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</si>
  <si>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</si>
  <si>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</si>
  <si>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</si>
  <si>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</si>
  <si>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</si>
  <si>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</si>
  <si>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</si>
  <si>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</si>
  <si>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</si>
  <si>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</si>
  <si>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</si>
  <si>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</si>
  <si>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</si>
  <si>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</si>
  <si>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</si>
  <si>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</si>
  <si>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</si>
  <si>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</si>
  <si>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</si>
  <si>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</si>
  <si>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</si>
  <si>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</si>
  <si>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</si>
  <si>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</si>
  <si>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</si>
  <si>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</si>
  <si>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</si>
  <si>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</si>
  <si>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</si>
  <si>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</si>
  <si>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</si>
  <si>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</si>
  <si>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</si>
  <si>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</si>
  <si>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</si>
  <si>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</si>
  <si>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</si>
  <si>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</si>
  <si>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</si>
  <si>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</si>
  <si>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</si>
  <si>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</si>
  <si>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</si>
  <si>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</si>
  <si>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</si>
  <si>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</si>
  <si>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</si>
  <si>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</si>
  <si>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</si>
  <si>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</si>
  <si>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</si>
  <si>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</si>
  <si>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</si>
  <si>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</si>
  <si>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</si>
  <si>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</si>
  <si>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</si>
  <si>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</si>
  <si>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</si>
  <si>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</si>
  <si>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</si>
  <si>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</si>
  <si>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</si>
  <si>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</si>
  <si>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</si>
  <si>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</si>
  <si>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</si>
  <si>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</si>
  <si>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</si>
  <si>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</si>
  <si>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</si>
  <si>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</si>
  <si>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</si>
  <si>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</si>
  <si>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</si>
  <si>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</si>
  <si>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</si>
  <si>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</si>
  <si>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</si>
  <si>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</si>
  <si>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</si>
  <si>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</si>
  <si>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</si>
  <si>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</si>
  <si>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</si>
  <si>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</si>
  <si>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</si>
  <si>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</si>
  <si>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</si>
  <si>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</si>
  <si>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</si>
  <si>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</si>
  <si>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</si>
  <si>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</si>
  <si>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</si>
  <si>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</si>
  <si>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</si>
  <si>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</si>
  <si>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</si>
  <si>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</si>
  <si>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</si>
  <si>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</si>
  <si>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</si>
  <si>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</si>
  <si>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</si>
  <si>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</si>
  <si>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</si>
  <si>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</si>
  <si>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</si>
  <si>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</si>
  <si>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</si>
  <si>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</si>
  <si>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</si>
  <si>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</si>
  <si>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</si>
  <si>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</si>
  <si>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</si>
  <si>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</si>
  <si>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</si>
  <si>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</si>
  <si>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</si>
  <si>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</si>
  <si>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</si>
  <si>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</si>
  <si>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</si>
  <si>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</si>
  <si>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</si>
  <si>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</si>
  <si>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</si>
  <si>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</si>
  <si>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</si>
  <si>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</si>
  <si>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</si>
  <si>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</si>
  <si>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</si>
  <si>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</si>
  <si>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</si>
  <si>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</si>
  <si>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</si>
  <si>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</si>
  <si>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</si>
  <si>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</si>
  <si>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</si>
  <si>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</si>
  <si>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</si>
  <si>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</si>
  <si>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</si>
  <si>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</si>
  <si>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</si>
  <si>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</si>
  <si>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</si>
  <si>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</si>
  <si>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</si>
  <si>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</si>
  <si>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</si>
  <si>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</si>
  <si>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</si>
  <si>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</si>
  <si>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</si>
  <si>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</si>
  <si>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</si>
  <si>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</si>
  <si>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</si>
  <si>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</si>
  <si>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</si>
  <si>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</si>
  <si>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</si>
  <si>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</si>
  <si>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</si>
  <si>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</si>
  <si>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</si>
  <si>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</si>
  <si>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</si>
  <si>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</si>
  <si>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</si>
  <si>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</si>
  <si>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</si>
  <si>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</si>
  <si>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</si>
  <si>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</si>
  <si>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</si>
  <si>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</si>
  <si>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</si>
  <si>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</si>
  <si>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</si>
  <si>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</si>
  <si>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</si>
  <si>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</si>
  <si>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</si>
  <si>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</si>
  <si>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</si>
  <si>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</si>
  <si>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</si>
  <si>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</si>
  <si>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</si>
  <si>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</si>
  <si>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</si>
  <si>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</si>
  <si>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</si>
  <si>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</si>
  <si>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</si>
  <si>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</si>
  <si>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</si>
  <si>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</si>
  <si>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</si>
  <si>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</si>
  <si>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</si>
  <si>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</si>
  <si>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</si>
  <si>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</si>
  <si>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</si>
  <si>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</si>
  <si>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</si>
  <si>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</si>
  <si>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</si>
  <si>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</si>
  <si>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</si>
  <si>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</si>
  <si>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</si>
  <si>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</si>
  <si>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</si>
  <si>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</si>
  <si>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</si>
  <si>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</si>
  <si>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</si>
  <si>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</si>
  <si>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</si>
  <si>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</si>
  <si>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</si>
  <si>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</si>
  <si>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</si>
  <si>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</si>
  <si>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</si>
  <si>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</si>
  <si>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</si>
  <si>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</si>
  <si>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</si>
  <si>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</si>
  <si>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</si>
  <si>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</si>
  <si>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</si>
  <si>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</si>
  <si>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</si>
  <si>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</si>
  <si>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</si>
  <si>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</si>
  <si>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</si>
  <si>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</si>
  <si>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</si>
  <si>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</si>
  <si>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</si>
  <si>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</si>
  <si>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</si>
  <si>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</si>
  <si>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</si>
  <si>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</si>
  <si>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</si>
  <si>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</si>
  <si>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</si>
  <si>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</si>
  <si>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</si>
  <si>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</si>
  <si>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</si>
  <si>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</si>
  <si>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</si>
  <si>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</si>
  <si>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</si>
  <si>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</si>
  <si>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</si>
  <si>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</si>
  <si>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</si>
  <si>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</si>
  <si>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</si>
  <si>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</si>
  <si>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</si>
  <si>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</si>
  <si>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</si>
  <si>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</si>
  <si>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</si>
  <si>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</si>
  <si>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</si>
  <si>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</si>
  <si>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</si>
  <si>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</si>
  <si>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</si>
  <si>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</si>
  <si>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</si>
  <si>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</si>
  <si>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</si>
  <si>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</si>
  <si>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</si>
  <si>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</si>
  <si>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</si>
  <si>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</si>
  <si>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</si>
  <si>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</si>
  <si>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</si>
  <si>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</si>
  <si>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</si>
  <si>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</si>
  <si>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</si>
  <si>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</si>
  <si>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</si>
  <si>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</si>
  <si>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</si>
  <si>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</si>
  <si>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</si>
  <si>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</si>
  <si>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</si>
  <si>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</si>
  <si>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</si>
  <si>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</si>
  <si>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</si>
  <si>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</si>
  <si>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</si>
  <si>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</si>
  <si>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</si>
  <si>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</si>
  <si>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</si>
  <si>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</si>
  <si>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</si>
  <si>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</si>
  <si>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</si>
  <si>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</si>
  <si>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</si>
  <si>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</si>
  <si>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</si>
  <si>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</si>
  <si>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</si>
  <si>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</si>
  <si>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</si>
  <si>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</si>
  <si>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</si>
  <si>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</si>
  <si>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</si>
  <si>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</si>
  <si>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</si>
  <si>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</si>
  <si>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</si>
  <si>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</si>
  <si>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</si>
  <si>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</si>
  <si>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</si>
  <si>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</si>
  <si>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</si>
  <si>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</si>
  <si>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</si>
  <si>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</si>
  <si>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</si>
  <si>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</si>
  <si>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</si>
  <si>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</si>
  <si>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</si>
  <si>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</si>
  <si>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</si>
  <si>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</si>
  <si>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</si>
  <si>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</si>
  <si>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</si>
  <si>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</si>
  <si>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</si>
  <si>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</si>
  <si>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</si>
  <si>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</si>
  <si>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</si>
  <si>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</si>
  <si>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</si>
  <si>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</si>
  <si>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</si>
  <si>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</si>
  <si>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</si>
  <si>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</si>
  <si>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</si>
  <si>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</si>
  <si>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</si>
  <si>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</si>
  <si>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</si>
  <si>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</si>
  <si>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</si>
  <si>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</si>
  <si>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</si>
  <si>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</si>
  <si>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</si>
  <si>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</si>
  <si>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</si>
  <si>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</si>
  <si>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</si>
  <si>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</si>
  <si>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</si>
  <si>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</si>
  <si>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</si>
  <si>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</si>
  <si>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</si>
  <si>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</si>
  <si>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</si>
  <si>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</si>
  <si>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</si>
  <si>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</si>
  <si>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</si>
  <si>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</si>
  <si>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</si>
  <si>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</si>
  <si>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</si>
  <si>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</si>
  <si>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</si>
  <si>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</si>
  <si>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</si>
  <si>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</si>
  <si>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</si>
  <si>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</si>
  <si>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</si>
  <si>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</si>
  <si>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</si>
  <si>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</si>
  <si>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</si>
  <si>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</si>
  <si>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</si>
  <si>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</si>
  <si>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</si>
  <si>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</si>
  <si>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</si>
  <si>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</si>
  <si>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</si>
  <si>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</si>
  <si>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</si>
  <si>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</si>
  <si>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</si>
  <si>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</si>
  <si>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</si>
  <si>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</si>
  <si>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</si>
  <si>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</si>
  <si>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</si>
  <si>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</si>
  <si>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</si>
  <si>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</si>
  <si>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</si>
  <si>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</si>
  <si>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</si>
  <si>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</si>
  <si>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</si>
  <si>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</si>
  <si>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</si>
  <si>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</si>
  <si>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</si>
  <si>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</si>
  <si>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</si>
  <si>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</si>
  <si>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</si>
  <si>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</si>
  <si>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</si>
  <si>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</si>
  <si>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</si>
  <si>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</si>
  <si>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</si>
  <si>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</si>
  <si>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</si>
  <si>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</si>
  <si>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</si>
  <si>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</si>
  <si>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</si>
  <si>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</si>
  <si>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</si>
  <si>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</si>
  <si>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</si>
  <si>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</si>
  <si>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</si>
  <si>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</si>
  <si>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</si>
  <si>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</si>
  <si>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</si>
  <si>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</si>
  <si>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</si>
  <si>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</si>
  <si>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</si>
  <si>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</si>
  <si>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</si>
  <si>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</si>
  <si>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</si>
  <si>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</si>
  <si>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</si>
  <si>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</si>
  <si>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</si>
  <si>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</si>
  <si>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</si>
  <si>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</si>
  <si>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</si>
  <si>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</si>
  <si>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</si>
  <si>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</si>
  <si>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</si>
  <si>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</si>
  <si>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</si>
  <si>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</si>
  <si>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</si>
  <si>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</si>
  <si>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</si>
  <si>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</si>
  <si>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</si>
  <si>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</si>
  <si>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</si>
  <si>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</si>
  <si>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</si>
  <si>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</si>
  <si>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</si>
  <si>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</si>
  <si>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</si>
  <si>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</si>
  <si>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</si>
  <si>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</si>
  <si>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</si>
  <si>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</si>
  <si>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</si>
  <si>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</si>
  <si>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</si>
  <si>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</si>
  <si>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</si>
  <si>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</si>
  <si>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</si>
  <si>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</si>
  <si>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</si>
  <si>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</si>
  <si>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</si>
  <si>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</si>
  <si>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</si>
  <si>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</si>
  <si>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</si>
  <si>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</si>
  <si>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</si>
  <si>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</si>
  <si>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</si>
  <si>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</si>
  <si>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</si>
  <si>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</si>
  <si>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</si>
  <si>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</si>
  <si>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</si>
  <si>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</si>
  <si>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</si>
  <si>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</si>
  <si>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</si>
  <si>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</si>
  <si>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</si>
  <si>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</si>
  <si>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</si>
  <si>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</si>
  <si>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</si>
  <si>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</si>
  <si>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</si>
  <si>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</si>
  <si>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</si>
  <si>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</si>
  <si>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</si>
  <si>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</si>
  <si>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</si>
  <si>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</si>
  <si>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</si>
  <si>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</si>
  <si>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</si>
  <si>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</si>
  <si>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</si>
  <si>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</si>
  <si>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</si>
  <si>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</si>
  <si>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</si>
  <si>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</si>
  <si>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</si>
  <si>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</si>
  <si>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</si>
  <si>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</si>
  <si>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</si>
  <si>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</si>
  <si>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</si>
  <si>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</si>
  <si>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</si>
  <si>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</si>
  <si>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</si>
  <si>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</si>
  <si>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</si>
  <si>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</si>
  <si>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</si>
  <si>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</si>
  <si>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</si>
  <si>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</si>
  <si>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</si>
  <si>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</si>
  <si>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</si>
  <si>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</si>
  <si>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</si>
  <si>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</si>
  <si>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</si>
  <si>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</si>
  <si>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</si>
  <si>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</si>
  <si>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</si>
  <si>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</si>
  <si>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</si>
  <si>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</si>
  <si>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</si>
  <si>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</si>
  <si>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</si>
  <si>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</si>
  <si>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</si>
  <si>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</si>
  <si>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</si>
  <si>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</si>
  <si>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</si>
  <si>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</si>
  <si>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</si>
  <si>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</si>
  <si>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</si>
  <si>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</si>
  <si>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</si>
  <si>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</si>
  <si>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</si>
  <si>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</si>
  <si>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</si>
  <si>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</si>
  <si>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</si>
  <si>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</si>
  <si>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</si>
  <si>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</si>
  <si>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</si>
  <si>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</si>
  <si>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</si>
  <si>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</si>
  <si>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</si>
  <si>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</si>
  <si>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</si>
  <si>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</si>
  <si>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</si>
  <si>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</si>
  <si>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</si>
  <si>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</si>
  <si>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</si>
  <si>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</si>
  <si>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</si>
  <si>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</si>
  <si>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</si>
  <si>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</si>
  <si>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</si>
  <si>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</si>
  <si>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</si>
  <si>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</si>
  <si>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</si>
  <si>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</si>
  <si>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</si>
  <si>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</si>
  <si>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</si>
  <si>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</si>
  <si>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</si>
  <si>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</si>
  <si>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</si>
  <si>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</si>
  <si>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</si>
  <si>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</si>
  <si>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</si>
  <si>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</si>
  <si>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</si>
  <si>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</si>
  <si>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</si>
  <si>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</si>
  <si>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</si>
  <si>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</si>
  <si>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</si>
  <si>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</si>
  <si>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</si>
  <si>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</si>
  <si>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</si>
  <si>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</si>
  <si>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</si>
  <si>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</si>
  <si>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</si>
  <si>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</si>
  <si>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</si>
  <si>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</si>
  <si>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</si>
  <si>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</si>
  <si>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</si>
  <si>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</si>
  <si>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</si>
  <si>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</si>
  <si>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</si>
  <si>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</si>
  <si>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</si>
  <si>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</si>
  <si>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</si>
  <si>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</si>
  <si>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</si>
  <si>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</si>
  <si>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</si>
  <si>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</si>
  <si>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</si>
  <si>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</si>
  <si>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</si>
  <si>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</si>
  <si>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</si>
  <si>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</si>
  <si>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</si>
  <si>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</si>
  <si>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</si>
  <si>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</si>
  <si>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</si>
  <si>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</si>
  <si>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</si>
  <si>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</si>
  <si>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</si>
  <si>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</si>
  <si>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</si>
  <si>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</si>
  <si>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</si>
  <si>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</si>
  <si>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</si>
  <si>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</si>
  <si>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</si>
  <si>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</si>
  <si>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</si>
  <si>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</si>
  <si>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</si>
  <si>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</si>
  <si>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</si>
  <si>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</si>
  <si>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</si>
  <si>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</si>
  <si>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</si>
  <si>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</si>
  <si>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</si>
  <si>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</si>
  <si>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</si>
  <si>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</si>
  <si>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</si>
  <si>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</si>
  <si>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</si>
  <si>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</si>
  <si>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</si>
  <si>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</si>
  <si>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</si>
  <si>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</si>
  <si>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</si>
  <si>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</si>
  <si>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</si>
  <si>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</si>
  <si>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</si>
  <si>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</si>
  <si>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</si>
  <si>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</si>
  <si>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</si>
  <si>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</si>
  <si>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</si>
  <si>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</si>
  <si>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</si>
  <si>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</si>
  <si>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</si>
  <si>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</si>
  <si>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</si>
  <si>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</si>
  <si>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</si>
  <si>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</si>
  <si>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</si>
  <si>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</si>
  <si>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</si>
  <si>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</si>
  <si>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</si>
  <si>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</si>
  <si>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</si>
  <si>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</si>
  <si>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</si>
  <si>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</si>
  <si>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</si>
  <si>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</si>
  <si>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</si>
  <si>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</si>
  <si>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</si>
  <si>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</si>
  <si>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</si>
  <si>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</si>
  <si>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</si>
  <si>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</si>
  <si>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</si>
  <si>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</si>
  <si>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</si>
  <si>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</si>
  <si>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</si>
  <si>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</si>
  <si>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</si>
  <si>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</si>
  <si>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</si>
  <si>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</si>
  <si>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</si>
  <si>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</si>
  <si>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</si>
  <si>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</si>
  <si>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</si>
  <si>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</si>
  <si>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</si>
  <si>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</si>
  <si>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</si>
  <si>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</si>
  <si>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</si>
  <si>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</si>
  <si>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</si>
  <si>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</si>
  <si>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</si>
  <si>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</si>
  <si>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</si>
  <si>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</si>
  <si>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</si>
  <si>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</si>
  <si>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</si>
  <si>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</si>
  <si>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</si>
  <si>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</si>
  <si>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</si>
  <si>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</si>
  <si>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</si>
  <si>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</si>
  <si>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</si>
  <si>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</si>
  <si>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</si>
  <si>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</si>
  <si>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</si>
  <si>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</si>
  <si>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</si>
  <si>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</si>
  <si>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</si>
  <si>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</si>
  <si>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</si>
  <si>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</si>
  <si>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</si>
  <si>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</si>
  <si>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</si>
  <si>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</si>
  <si>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</si>
  <si>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</si>
  <si>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</si>
  <si>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</si>
  <si>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</si>
  <si>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</si>
  <si>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</si>
  <si>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</si>
  <si>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</si>
  <si>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</si>
  <si>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</si>
  <si>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</si>
  <si>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</si>
  <si>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</si>
  <si>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</si>
  <si>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</si>
  <si>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</si>
  <si>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</si>
  <si>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</si>
  <si>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</si>
  <si>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</si>
  <si>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</si>
  <si>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</si>
  <si>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</si>
  <si>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</si>
  <si>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</si>
  <si>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</si>
  <si>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</si>
  <si>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</si>
  <si>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</si>
  <si>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</si>
  <si>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</si>
  <si>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</si>
  <si>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</si>
  <si>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</si>
  <si>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</si>
  <si>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</si>
  <si>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</si>
  <si>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</si>
  <si>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</si>
  <si>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</si>
  <si>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</si>
  <si>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</si>
  <si>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</si>
  <si>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</si>
  <si>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</si>
  <si>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</si>
  <si>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</si>
  <si>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</si>
  <si>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</si>
  <si>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</si>
  <si>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</si>
  <si>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</si>
  <si>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</si>
  <si>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</si>
  <si>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</si>
  <si>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</si>
  <si>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</si>
  <si>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</si>
  <si>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</si>
  <si>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</si>
  <si>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</si>
  <si>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</si>
  <si>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</si>
  <si>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</si>
  <si>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</si>
  <si>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</si>
  <si>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</si>
  <si>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</si>
  <si>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</si>
  <si>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</si>
  <si>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</si>
  <si>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</si>
  <si>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</si>
  <si>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</si>
  <si>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</si>
  <si>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</si>
  <si>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</si>
  <si>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</si>
  <si>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</si>
  <si>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</si>
  <si>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</si>
  <si>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</si>
  <si>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</si>
  <si>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</si>
  <si>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</si>
  <si>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</si>
  <si>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</si>
  <si>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</si>
  <si>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</si>
  <si>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</si>
  <si>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</si>
  <si>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</si>
  <si>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</si>
  <si>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</si>
  <si>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</si>
  <si>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</si>
  <si>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</si>
  <si>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</si>
  <si>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</si>
  <si>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</si>
  <si>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</si>
  <si>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</si>
  <si>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</si>
  <si>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</si>
  <si>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</si>
  <si>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</si>
  <si>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</si>
  <si>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</si>
  <si>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</si>
  <si>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</si>
  <si>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</si>
  <si>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</si>
  <si>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</si>
  <si>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</si>
  <si>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</si>
  <si>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</si>
  <si>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</si>
  <si>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</si>
  <si>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</si>
  <si>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</si>
  <si>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</si>
  <si>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</si>
  <si>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</si>
  <si>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</si>
  <si>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</si>
  <si>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</si>
  <si>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</si>
  <si>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</si>
  <si>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</si>
  <si>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</si>
  <si>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</si>
  <si>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</si>
  <si>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</si>
  <si>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</si>
  <si>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</si>
  <si>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</si>
  <si>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</si>
  <si>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</si>
  <si>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</si>
  <si>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</si>
  <si>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</si>
  <si>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</si>
  <si>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</si>
  <si>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</si>
  <si>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</si>
  <si>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</si>
  <si>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</si>
  <si>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</si>
  <si>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</si>
  <si>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</si>
  <si>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</si>
  <si>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</si>
  <si>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</si>
  <si>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</si>
  <si>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</si>
  <si>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</si>
  <si>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</si>
  <si>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</si>
  <si>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</si>
  <si>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</si>
  <si>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</si>
  <si>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</si>
  <si>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</si>
  <si>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</si>
  <si>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</si>
  <si>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</si>
  <si>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</si>
  <si>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</si>
  <si>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</si>
  <si>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</si>
  <si>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</si>
  <si>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</si>
  <si>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</si>
  <si>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</si>
  <si>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</si>
  <si>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</si>
  <si>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</si>
  <si>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</si>
  <si>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</si>
  <si>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</si>
  <si>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</si>
  <si>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</si>
  <si>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</si>
  <si>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</si>
  <si>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</si>
  <si>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</si>
  <si>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</si>
  <si>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</si>
  <si>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</si>
  <si>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</si>
  <si>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</si>
  <si>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</si>
  <si>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</si>
  <si>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</si>
  <si>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</si>
  <si>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</si>
  <si>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</si>
  <si>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</si>
  <si>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</si>
  <si>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</si>
  <si>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</si>
  <si>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</si>
  <si>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</si>
  <si>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</si>
  <si>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</si>
  <si>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</si>
  <si>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</si>
  <si>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</si>
  <si>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</si>
  <si>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</si>
  <si>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</si>
  <si>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</si>
  <si>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</si>
  <si>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</si>
  <si>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</si>
  <si>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</si>
  <si>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</si>
  <si>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</si>
  <si>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</si>
  <si>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</si>
  <si>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</si>
  <si>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</si>
  <si>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</si>
  <si>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</si>
  <si>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</si>
  <si>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</si>
  <si>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</si>
  <si>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</si>
  <si>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</si>
  <si>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</si>
  <si>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</si>
  <si>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</si>
  <si>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</si>
  <si>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</si>
  <si>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</si>
  <si>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</si>
  <si>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</si>
  <si>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</si>
  <si>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</si>
  <si>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</si>
  <si>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</si>
  <si>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</si>
  <si>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</si>
  <si>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</si>
  <si>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</si>
  <si>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</si>
  <si>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</si>
  <si>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</si>
  <si>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</si>
  <si>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</si>
  <si>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</si>
  <si>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</si>
  <si>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</si>
  <si>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</si>
  <si>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</si>
  <si>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</si>
  <si>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</si>
  <si>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</si>
  <si>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</si>
  <si>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</si>
  <si>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</si>
  <si>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</si>
  <si>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</si>
  <si>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</si>
  <si>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</si>
  <si>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</si>
  <si>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</si>
  <si>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</si>
  <si>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</si>
  <si>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</si>
  <si>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</si>
  <si>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</si>
  <si>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</si>
  <si>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</si>
  <si>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</si>
  <si>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</si>
  <si>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</si>
  <si>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</si>
  <si>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</si>
  <si>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</si>
  <si>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</si>
  <si>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</si>
  <si>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</si>
  <si>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</si>
  <si>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</si>
  <si>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</si>
  <si>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</si>
  <si>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</si>
  <si>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</si>
  <si>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</si>
  <si>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</si>
  <si>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</si>
  <si>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</si>
  <si>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</si>
  <si>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</si>
  <si>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</si>
  <si>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</si>
  <si>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</si>
  <si>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</si>
  <si>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</si>
  <si>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</si>
  <si>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</si>
  <si>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</si>
  <si>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</si>
  <si>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</si>
  <si>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</si>
  <si>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</si>
  <si>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</si>
  <si>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</si>
  <si>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</si>
  <si>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</si>
  <si>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</si>
  <si>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</si>
  <si>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</si>
  <si>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</si>
  <si>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</si>
  <si>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</si>
  <si>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</si>
  <si>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</si>
  <si>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</si>
  <si>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</si>
  <si>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</si>
  <si>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</si>
  <si>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</si>
  <si>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</si>
  <si>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</si>
  <si>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</si>
  <si>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</si>
  <si>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</si>
  <si>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</si>
  <si>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</si>
  <si>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</si>
  <si>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</si>
  <si>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</si>
  <si>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</si>
  <si>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</si>
  <si>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</si>
  <si>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</si>
  <si>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</si>
  <si>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</si>
  <si>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</si>
  <si>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</si>
  <si>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</si>
  <si>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</si>
  <si>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</si>
  <si>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</si>
  <si>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</si>
  <si>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</si>
  <si>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</si>
  <si>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</si>
  <si>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</si>
  <si>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</si>
  <si>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</si>
  <si>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</si>
  <si>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</si>
  <si>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</si>
  <si>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</si>
  <si>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</si>
  <si>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</si>
  <si>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</si>
  <si>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</si>
  <si>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</si>
  <si>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</si>
  <si>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</si>
  <si>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</si>
  <si>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</si>
  <si>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</si>
  <si>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</si>
  <si>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</si>
  <si>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</si>
  <si>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</si>
  <si>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</si>
  <si>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</si>
  <si>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</si>
  <si>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</si>
  <si>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</si>
  <si>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</si>
  <si>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</si>
  <si>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</si>
  <si>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</si>
  <si>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</si>
  <si>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</si>
  <si>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</si>
  <si>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</si>
  <si>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</si>
  <si>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</si>
  <si>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</si>
  <si>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</si>
  <si>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</si>
  <si>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</si>
  <si>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</si>
  <si>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</si>
  <si>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</si>
  <si>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</si>
  <si>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</si>
  <si>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</si>
  <si>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</si>
  <si>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</si>
  <si>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</si>
  <si>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</si>
  <si>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</si>
  <si>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</si>
  <si>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</si>
  <si>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</si>
  <si>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</si>
  <si>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</si>
  <si>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</si>
  <si>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</si>
  <si>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</si>
  <si>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</si>
  <si>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</si>
  <si>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</si>
  <si>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</si>
  <si>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</si>
  <si>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</si>
  <si>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</si>
  <si>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</si>
  <si>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</si>
  <si>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</si>
  <si>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</si>
  <si>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</si>
  <si>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</si>
  <si>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</si>
  <si>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</si>
  <si>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</si>
  <si>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</si>
  <si>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</si>
  <si>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</si>
  <si>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</si>
  <si>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</si>
  <si>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</si>
  <si>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</si>
  <si>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</si>
  <si>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</si>
  <si>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</si>
  <si>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</si>
  <si>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</si>
  <si>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</si>
  <si>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</si>
  <si>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</si>
  <si>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</si>
  <si>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</si>
  <si>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</si>
  <si>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</si>
  <si>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</si>
  <si>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</si>
  <si>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</si>
  <si>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</si>
  <si>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</si>
  <si>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</si>
  <si>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</si>
  <si>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</si>
  <si>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</si>
  <si>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</si>
  <si>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</si>
  <si>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</si>
  <si>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</si>
  <si>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</si>
  <si>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</si>
  <si>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</si>
  <si>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</si>
  <si>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</si>
  <si>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</si>
  <si>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</si>
  <si>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</si>
  <si>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</si>
  <si>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</si>
  <si>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</si>
  <si>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</si>
  <si>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</si>
  <si>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</si>
  <si>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</si>
  <si>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</si>
  <si>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</si>
  <si>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</si>
  <si>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</si>
  <si>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</si>
  <si>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</si>
  <si>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</si>
  <si>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</si>
  <si>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</si>
  <si>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</si>
  <si>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</si>
  <si>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</si>
  <si>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</si>
  <si>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</si>
  <si>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</si>
  <si>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</si>
  <si>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</si>
  <si>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</si>
  <si>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</si>
  <si>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</si>
  <si>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</si>
  <si>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</si>
  <si>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</si>
  <si>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</si>
  <si>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</si>
  <si>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</si>
  <si>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</si>
  <si>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</si>
  <si>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</si>
  <si>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</si>
  <si>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</si>
  <si>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</si>
  <si>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</si>
  <si>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</si>
  <si>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</si>
  <si>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</si>
  <si>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</si>
  <si>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</si>
  <si>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</si>
  <si>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</si>
  <si>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</si>
  <si>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</si>
  <si>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</si>
  <si>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</si>
  <si>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</si>
  <si>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</si>
  <si>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</si>
  <si>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</si>
  <si>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</si>
  <si>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</si>
  <si>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</si>
  <si>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</si>
  <si>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</si>
  <si>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</si>
  <si>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</si>
  <si>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</si>
  <si>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</si>
  <si>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</si>
  <si>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</si>
  <si>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</si>
  <si>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</si>
  <si>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</si>
  <si>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</si>
  <si>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</si>
  <si>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</si>
  <si>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</si>
  <si>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</si>
  <si>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</si>
  <si>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</si>
  <si>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</si>
  <si>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</si>
  <si>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</si>
  <si>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</si>
  <si>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</si>
  <si>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</si>
  <si>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</si>
  <si>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</si>
  <si>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</si>
  <si>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</si>
  <si>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</si>
  <si>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</si>
  <si>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</si>
  <si>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</si>
  <si>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</si>
  <si>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</si>
  <si>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</si>
  <si>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</si>
  <si>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</si>
  <si>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</si>
  <si>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</si>
  <si>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</si>
  <si>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</si>
  <si>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</si>
  <si>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</si>
  <si>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</si>
  <si>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</si>
  <si>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</si>
  <si>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</si>
  <si>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</si>
  <si>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</si>
  <si>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</si>
  <si>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</si>
  <si>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</si>
  <si>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</si>
  <si>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</si>
  <si>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</si>
  <si>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</si>
  <si>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</si>
  <si>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</si>
  <si>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</si>
  <si>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</si>
  <si>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</si>
  <si>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</si>
  <si>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</si>
  <si>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</si>
  <si>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</si>
  <si>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</si>
  <si>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</si>
  <si>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</si>
  <si>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</si>
  <si>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</si>
  <si>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</si>
  <si>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</si>
  <si>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</si>
  <si>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</si>
  <si>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</si>
  <si>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</si>
  <si>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</si>
  <si>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</si>
  <si>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</si>
  <si>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</si>
  <si>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</si>
  <si>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</si>
  <si>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</si>
  <si>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</si>
  <si>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</si>
  <si>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</si>
  <si>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</si>
  <si>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</si>
  <si>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</si>
  <si>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</si>
  <si>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</si>
  <si>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</si>
  <si>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</si>
  <si>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</si>
  <si>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</si>
  <si>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</si>
  <si>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</si>
  <si>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</si>
  <si>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</si>
  <si>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</si>
  <si>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</si>
  <si>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</si>
  <si>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</si>
  <si>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</si>
  <si>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</si>
  <si>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</si>
  <si>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</si>
  <si>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</si>
  <si>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</si>
  <si>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</si>
  <si>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</si>
  <si>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</si>
  <si>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</si>
  <si>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</si>
  <si>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</si>
  <si>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</si>
  <si>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</si>
  <si>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</si>
  <si>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</si>
  <si>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</si>
  <si>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</si>
  <si>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</si>
  <si>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</si>
  <si>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</si>
  <si>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</si>
  <si>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</si>
  <si>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</si>
  <si>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</si>
  <si>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</si>
  <si>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</si>
  <si>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</si>
  <si>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</si>
  <si>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</si>
  <si>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</si>
  <si>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</si>
  <si>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</si>
  <si>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</si>
  <si>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</si>
  <si>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</si>
  <si>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</si>
  <si>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</si>
  <si>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</si>
  <si>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</si>
  <si>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</si>
  <si>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</si>
  <si>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</si>
  <si>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</si>
  <si>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</si>
  <si>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</si>
  <si>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</si>
  <si>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</si>
  <si>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</si>
  <si>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</si>
  <si>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</si>
  <si>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</si>
  <si>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</si>
  <si>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</si>
  <si>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</si>
  <si>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</si>
  <si>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</si>
  <si>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</si>
  <si>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</si>
  <si>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</si>
  <si>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</si>
  <si>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</si>
  <si>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</si>
  <si>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</si>
  <si>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</si>
  <si>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</si>
  <si>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</si>
  <si>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</si>
  <si>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</si>
  <si>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</si>
  <si>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</si>
  <si>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</si>
  <si>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</si>
  <si>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</si>
  <si>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</si>
  <si>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</si>
  <si>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</si>
  <si>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</si>
  <si>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</si>
  <si>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</si>
  <si>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</si>
  <si>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</si>
  <si>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</si>
  <si>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</si>
  <si>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</si>
  <si>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</si>
  <si>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</si>
  <si>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</si>
  <si>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</si>
  <si>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</si>
  <si>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</si>
  <si>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</si>
  <si>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</si>
  <si>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</si>
  <si>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</si>
  <si>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</si>
  <si>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</si>
  <si>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</si>
  <si>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</si>
  <si>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</si>
  <si>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</si>
  <si>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</si>
  <si>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</si>
  <si>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</si>
  <si>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</si>
  <si>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</si>
  <si>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</si>
  <si>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</si>
  <si>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</si>
  <si>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</si>
  <si>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</si>
  <si>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</si>
  <si>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</si>
  <si>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</si>
  <si>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</si>
  <si>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</si>
  <si>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</si>
  <si>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</si>
  <si>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</si>
  <si>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</si>
  <si>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</si>
  <si>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</si>
  <si>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</si>
  <si>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</si>
  <si>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</si>
  <si>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</si>
  <si>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</si>
  <si>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</si>
  <si>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</si>
  <si>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</si>
  <si>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</si>
  <si>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</si>
  <si>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</si>
  <si>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</si>
  <si>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</si>
  <si>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</si>
  <si>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</si>
  <si>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</si>
  <si>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</si>
  <si>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</si>
  <si>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</si>
  <si>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</si>
  <si>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</si>
  <si>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</si>
  <si>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</si>
  <si>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</si>
  <si>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</si>
  <si>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</si>
  <si>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</si>
  <si>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</si>
  <si>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</si>
  <si>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</si>
  <si>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</si>
  <si>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</si>
  <si>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</si>
  <si>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</si>
  <si>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</si>
  <si>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</si>
  <si>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</si>
  <si>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</si>
  <si>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</si>
  <si>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</si>
  <si>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</si>
  <si>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</si>
  <si>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</si>
  <si>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</si>
  <si>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</si>
  <si>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</si>
  <si>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</si>
  <si>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</si>
  <si>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</si>
  <si>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</si>
  <si>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</si>
  <si>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</si>
  <si>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</si>
  <si>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</si>
  <si>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</si>
  <si>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</si>
  <si>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</si>
  <si>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</si>
  <si>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</si>
  <si>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</si>
  <si>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</si>
  <si>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</si>
  <si>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</si>
  <si>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</si>
  <si>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</si>
  <si>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</si>
  <si>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</si>
  <si>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</si>
  <si>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</si>
  <si>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</si>
  <si>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</si>
  <si>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</si>
  <si>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</si>
  <si>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</si>
  <si>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</si>
  <si>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</si>
  <si>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</si>
  <si>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</si>
  <si>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</si>
  <si>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</si>
  <si>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</si>
  <si>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</si>
  <si>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</si>
  <si>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</si>
  <si>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</si>
  <si>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</si>
  <si>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</si>
  <si>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</si>
  <si>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</si>
  <si>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</si>
  <si>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</si>
  <si>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</si>
  <si>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</si>
  <si>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</si>
  <si>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</si>
  <si>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</si>
  <si>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</si>
  <si>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</si>
  <si>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</si>
  <si>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</si>
  <si>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</si>
  <si>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</si>
  <si>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</si>
  <si>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</si>
  <si>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</si>
  <si>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</si>
  <si>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</si>
  <si>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</si>
  <si>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</si>
  <si>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</si>
  <si>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</si>
  <si>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</si>
  <si>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</si>
  <si>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</si>
  <si>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</si>
  <si>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</si>
  <si>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</si>
  <si>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</si>
  <si>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</si>
  <si>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</si>
  <si>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</si>
  <si>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</si>
  <si>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</si>
  <si>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</si>
  <si>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</si>
  <si>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</si>
  <si>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</si>
  <si>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</si>
  <si>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</si>
  <si>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</si>
  <si>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</si>
  <si>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</si>
  <si>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</si>
  <si>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</si>
  <si>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</si>
  <si>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</si>
  <si>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</si>
  <si>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</si>
  <si>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</si>
  <si>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</si>
  <si>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</si>
  <si>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</si>
  <si>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</si>
  <si>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</si>
  <si>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</si>
  <si>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</si>
  <si>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</si>
  <si>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</si>
  <si>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</si>
  <si>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</si>
  <si>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</si>
  <si>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</si>
  <si>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</si>
  <si>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</si>
  <si>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</si>
  <si>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</si>
  <si>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</si>
  <si>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</si>
  <si>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</si>
  <si>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</si>
  <si>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</si>
  <si>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</si>
  <si>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</si>
  <si>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</si>
  <si>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</si>
  <si>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</si>
  <si>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</si>
  <si>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</si>
  <si>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</si>
  <si>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</si>
  <si>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</si>
  <si>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</si>
  <si>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</si>
  <si>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</si>
  <si>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</si>
  <si>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</si>
  <si>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</si>
  <si>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</si>
  <si>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</si>
  <si>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</si>
  <si>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</si>
  <si>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</si>
  <si>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</si>
  <si>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</si>
  <si>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</si>
  <si>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</si>
  <si>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</si>
  <si>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</si>
  <si>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</si>
  <si>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</si>
  <si>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</si>
  <si>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</si>
  <si>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</si>
  <si>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</si>
  <si>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</si>
  <si>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</si>
  <si>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</si>
  <si>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</si>
  <si>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</si>
  <si>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</si>
  <si>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</si>
  <si>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</si>
  <si>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</si>
  <si>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</si>
  <si>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</si>
  <si>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</si>
  <si>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</si>
  <si>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</si>
  <si>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</si>
  <si>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</si>
  <si>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</si>
  <si>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</si>
  <si>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</si>
  <si>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</si>
  <si>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</si>
  <si>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</si>
  <si>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</si>
  <si>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</si>
  <si>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</si>
  <si>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</si>
  <si>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</si>
  <si>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</si>
  <si>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</si>
  <si>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</si>
  <si>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</si>
  <si>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</si>
  <si>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</si>
  <si>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</si>
  <si>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</si>
  <si>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</si>
  <si>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</si>
  <si>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</si>
  <si>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</si>
  <si>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</si>
  <si>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</si>
  <si>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</si>
  <si>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</si>
  <si>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</si>
  <si>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</si>
  <si>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</si>
  <si>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</si>
  <si>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</si>
  <si>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</si>
  <si>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</si>
  <si>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</si>
  <si>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</si>
  <si>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</si>
  <si>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</si>
  <si>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</si>
  <si>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</si>
  <si>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</si>
  <si>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</si>
  <si>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</si>
  <si>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</si>
  <si>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</si>
  <si>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</si>
  <si>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</si>
  <si>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</si>
  <si>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</si>
  <si>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</si>
  <si>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</si>
  <si>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</si>
  <si>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</si>
  <si>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</si>
  <si>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</si>
  <si>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</si>
  <si>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</si>
  <si>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</si>
  <si>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</si>
  <si>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</si>
  <si>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</si>
  <si>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</si>
  <si>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</si>
  <si>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</si>
  <si>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</si>
  <si>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</si>
  <si>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</si>
  <si>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</si>
  <si>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</si>
  <si>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</si>
  <si>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</si>
  <si>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</si>
  <si>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</si>
  <si>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</si>
  <si>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</si>
  <si>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</si>
  <si>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</si>
  <si>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</si>
  <si>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</si>
  <si>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</si>
  <si>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</si>
  <si>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</si>
  <si>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</si>
  <si>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</si>
  <si>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</si>
  <si>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</si>
  <si>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</si>
  <si>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</si>
  <si>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</si>
  <si>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</si>
  <si>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</si>
  <si>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</si>
  <si>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</si>
  <si>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</si>
  <si>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</si>
  <si>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</si>
  <si>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</si>
  <si>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</si>
  <si>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</si>
  <si>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</si>
  <si>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</si>
  <si>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</si>
  <si>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</si>
  <si>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</si>
  <si>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</si>
  <si>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</si>
  <si>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</si>
  <si>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</si>
  <si>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</si>
  <si>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</si>
  <si>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</si>
  <si>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</si>
  <si>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</si>
  <si>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</si>
  <si>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</si>
  <si>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</si>
  <si>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</si>
  <si>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</si>
  <si>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</si>
  <si>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</si>
  <si>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</si>
  <si>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</si>
  <si>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</si>
  <si>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</si>
  <si>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</si>
  <si>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</si>
  <si>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</si>
  <si>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</si>
  <si>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</si>
  <si>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</si>
  <si>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</si>
  <si>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</si>
  <si>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</si>
  <si>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</si>
  <si>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</si>
  <si>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</si>
  <si>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</si>
  <si>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</si>
  <si>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</si>
  <si>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</si>
  <si>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</si>
  <si>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</si>
  <si>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</si>
  <si>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</si>
  <si>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</si>
  <si>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</si>
  <si>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</si>
  <si>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</si>
  <si>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</si>
  <si>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</si>
  <si>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</si>
  <si>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</si>
  <si>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</si>
  <si>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</si>
  <si>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</si>
  <si>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</si>
  <si>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</si>
  <si>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</si>
  <si>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</si>
  <si>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</si>
  <si>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</si>
  <si>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</si>
  <si>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</si>
  <si>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</si>
  <si>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</si>
  <si>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</si>
  <si>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</si>
  <si>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</si>
  <si>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</si>
  <si>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</si>
  <si>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</si>
  <si>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</si>
  <si>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</si>
  <si>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</si>
  <si>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</si>
  <si>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</si>
  <si>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</si>
  <si>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</si>
  <si>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</si>
  <si>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</si>
  <si>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</si>
  <si>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</si>
  <si>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</si>
  <si>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</si>
  <si>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</si>
  <si>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</si>
  <si>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</si>
  <si>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</si>
  <si>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</si>
  <si>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</si>
  <si>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</si>
  <si>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</si>
  <si>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</si>
  <si>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</si>
  <si>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</si>
  <si>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</si>
  <si>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</si>
  <si>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</si>
  <si>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</si>
  <si>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</si>
  <si>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</si>
  <si>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</si>
  <si>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</si>
  <si>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</si>
  <si>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</si>
  <si>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</si>
  <si>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</si>
  <si>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</si>
  <si>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</si>
  <si>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</si>
  <si>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</si>
  <si>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</si>
  <si>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</si>
  <si>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</si>
  <si>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</si>
  <si>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</si>
  <si>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</si>
  <si>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</si>
  <si>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</si>
  <si>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</si>
  <si>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</si>
  <si>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</si>
  <si>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</si>
  <si>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</si>
  <si>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</si>
  <si>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</si>
  <si>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</si>
  <si>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</si>
  <si>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</si>
  <si>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</si>
  <si>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</si>
  <si>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</si>
  <si>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</si>
  <si>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</si>
  <si>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</si>
  <si>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</si>
  <si>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</si>
  <si>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</si>
  <si>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</si>
  <si>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</si>
  <si>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</si>
  <si>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</si>
  <si>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</si>
  <si>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</si>
  <si>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</si>
  <si>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</si>
  <si>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</si>
  <si>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</si>
  <si>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</si>
  <si>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</si>
  <si>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</si>
  <si>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</si>
  <si>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</si>
  <si>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</si>
  <si>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</si>
  <si>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</si>
  <si>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</si>
  <si>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</si>
  <si>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</si>
  <si>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</si>
  <si>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</si>
  <si>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</si>
  <si>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</si>
  <si>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</si>
  <si>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</si>
  <si>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</si>
  <si>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</si>
  <si>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</si>
  <si>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</si>
  <si>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</si>
  <si>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</si>
  <si>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</si>
  <si>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</si>
  <si>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</si>
  <si>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</si>
  <si>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</si>
  <si>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</si>
  <si>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</si>
  <si>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</si>
  <si>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</si>
  <si>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</si>
  <si>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</si>
  <si>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</si>
  <si>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</si>
  <si>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</si>
  <si>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</si>
  <si>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</si>
  <si>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</si>
  <si>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</si>
  <si>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</si>
  <si>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</si>
  <si>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</si>
  <si>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</si>
  <si>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</si>
  <si>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</si>
  <si>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</si>
  <si>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</si>
  <si>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</si>
  <si>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</si>
  <si>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</si>
  <si>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</si>
  <si>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</si>
  <si>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</si>
  <si>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</si>
  <si>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</si>
  <si>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</si>
  <si>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</si>
  <si>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</si>
  <si>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</si>
  <si>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</si>
  <si>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</si>
  <si>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</si>
  <si>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</si>
  <si>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</si>
  <si>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</si>
  <si>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</si>
  <si>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</si>
  <si>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</si>
  <si>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</si>
  <si>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</si>
  <si>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</si>
  <si>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</si>
  <si>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</si>
  <si>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</si>
  <si>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</si>
  <si>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</si>
  <si>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</si>
  <si>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</si>
  <si>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</si>
  <si>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</si>
  <si>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</si>
  <si>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</si>
  <si>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</si>
  <si>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</si>
  <si>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</si>
  <si>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</si>
  <si>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</si>
  <si>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</si>
  <si>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</si>
  <si>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</si>
  <si>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</si>
  <si>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</si>
  <si>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</si>
  <si>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</si>
  <si>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</si>
  <si>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</si>
  <si>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</si>
  <si>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</si>
  <si>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</si>
  <si>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</si>
  <si>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</si>
  <si>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</si>
  <si>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</si>
  <si>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</si>
  <si>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</si>
  <si>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</si>
  <si>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</si>
  <si>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</si>
  <si>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</si>
  <si>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</si>
  <si>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</si>
  <si>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</si>
  <si>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</si>
  <si>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</si>
  <si>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</si>
  <si>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</si>
  <si>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</si>
  <si>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</si>
  <si>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</si>
  <si>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</si>
  <si>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</si>
  <si>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</si>
  <si>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</si>
  <si>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</si>
  <si>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</si>
  <si>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</si>
  <si>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</si>
  <si>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</si>
  <si>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</si>
  <si>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</si>
  <si>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</si>
  <si>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</si>
  <si>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</si>
  <si>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</si>
  <si>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</si>
  <si>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</si>
  <si>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</si>
  <si>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</si>
  <si>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</si>
  <si>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</si>
  <si>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</si>
  <si>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</si>
  <si>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</si>
  <si>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</si>
  <si>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</si>
  <si>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</si>
  <si>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</si>
  <si>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</si>
  <si>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</si>
  <si>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</si>
  <si>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</si>
  <si>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</si>
  <si>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</si>
  <si>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</si>
  <si>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</si>
  <si>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</si>
  <si>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</si>
  <si>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</si>
  <si>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</si>
  <si>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</si>
  <si>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</si>
  <si>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</si>
  <si>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</si>
  <si>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</si>
  <si>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</si>
  <si>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</si>
  <si>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</si>
  <si>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</si>
  <si>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</si>
  <si>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</si>
  <si>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</si>
  <si>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</si>
  <si>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</si>
  <si>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</si>
  <si>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</si>
  <si>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</si>
  <si>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</si>
  <si>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</si>
  <si>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</si>
  <si>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</si>
  <si>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</si>
  <si>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</si>
  <si>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</si>
  <si>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</si>
  <si>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</si>
  <si>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</si>
  <si>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</si>
  <si>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</si>
  <si>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</si>
  <si>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</si>
  <si>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</si>
  <si>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</si>
  <si>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</si>
  <si>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</si>
  <si>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</si>
  <si>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</si>
  <si>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</si>
  <si>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</si>
  <si>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</si>
  <si>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</si>
  <si>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</si>
  <si>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</si>
  <si>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</si>
  <si>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</si>
  <si>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</si>
  <si>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</si>
  <si>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</si>
  <si>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</si>
  <si>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</si>
  <si>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</si>
  <si>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</si>
  <si>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</si>
  <si>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</si>
  <si>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</si>
  <si>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</si>
  <si>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</si>
  <si>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</si>
  <si>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</si>
  <si>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</si>
  <si>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</si>
  <si>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</si>
  <si>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</si>
  <si>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</si>
  <si>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</si>
  <si>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</si>
  <si>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</si>
  <si>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</si>
  <si>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</si>
  <si>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</si>
  <si>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</si>
  <si>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</si>
  <si>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</si>
  <si>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</si>
  <si>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</si>
  <si>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</si>
  <si>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</si>
  <si>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</si>
  <si>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</si>
  <si>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</si>
  <si>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</si>
  <si>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</si>
  <si>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</si>
  <si>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</si>
  <si>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</si>
  <si>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</si>
  <si>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</si>
  <si>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</si>
  <si>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</si>
  <si>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</si>
  <si>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</si>
  <si>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</si>
  <si>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</si>
  <si>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</si>
  <si>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</si>
  <si>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</si>
  <si>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</si>
  <si>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</si>
  <si>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</si>
  <si>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</si>
  <si>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</si>
  <si>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</si>
  <si>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</si>
  <si>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</si>
  <si>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</si>
  <si>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</si>
  <si>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</si>
  <si>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</si>
  <si>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</si>
  <si>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</si>
  <si>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</si>
  <si>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</si>
  <si>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</si>
  <si>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</si>
  <si>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</si>
  <si>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</si>
  <si>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</si>
  <si>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</si>
  <si>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</si>
  <si>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</si>
  <si>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</si>
  <si>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</si>
  <si>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</si>
  <si>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</si>
  <si>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</si>
  <si>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</si>
  <si>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</si>
  <si>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</si>
  <si>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</si>
  <si>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</si>
  <si>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</si>
  <si>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</si>
  <si>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</si>
  <si>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</si>
  <si>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</si>
  <si>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</si>
  <si>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</si>
  <si>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</si>
  <si>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</si>
  <si>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</si>
  <si>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</si>
  <si>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</si>
  <si>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</si>
  <si>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</si>
  <si>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</si>
  <si>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</si>
  <si>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</si>
  <si>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</si>
  <si>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</si>
  <si>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</si>
  <si>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</si>
  <si>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</si>
  <si>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</si>
  <si>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</si>
  <si>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</si>
  <si>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</si>
  <si>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</si>
  <si>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</si>
  <si>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</si>
  <si>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</si>
  <si>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</si>
  <si>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</si>
  <si>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</si>
  <si>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</si>
  <si>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</si>
  <si>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</si>
  <si>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</si>
  <si>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</si>
  <si>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</si>
  <si>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</si>
  <si>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</si>
  <si>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</si>
  <si>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</si>
  <si>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</si>
  <si>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</si>
  <si>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</si>
  <si>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</si>
  <si>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</si>
  <si>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</si>
  <si>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</si>
  <si>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</si>
  <si>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</si>
  <si>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</si>
  <si>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</si>
  <si>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</si>
  <si>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</si>
  <si>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</si>
  <si>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</si>
  <si>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</si>
  <si>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</si>
  <si>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</si>
  <si>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</si>
  <si>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</si>
  <si>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</si>
  <si>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</si>
  <si>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</si>
  <si>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</si>
  <si>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</si>
  <si>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</si>
  <si>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</si>
  <si>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</si>
  <si>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</si>
  <si>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</si>
  <si>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</si>
  <si>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</si>
  <si>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</si>
  <si>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</si>
  <si>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</si>
  <si>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</si>
  <si>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</si>
  <si>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</si>
  <si>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</si>
  <si>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</si>
  <si>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</si>
  <si>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</si>
  <si>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</si>
  <si>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</si>
  <si>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</si>
  <si>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</si>
  <si>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</si>
  <si>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</si>
  <si>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</si>
  <si>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</si>
  <si>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</si>
  <si>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</si>
  <si>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</si>
  <si>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</si>
  <si>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</si>
  <si>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</si>
  <si>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</si>
  <si>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</si>
  <si>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</si>
  <si>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</si>
  <si>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</si>
  <si>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</si>
  <si>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</si>
  <si>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</si>
  <si>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</si>
  <si>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</si>
  <si>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</si>
  <si>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</si>
  <si>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</si>
  <si>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</si>
  <si>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</si>
  <si>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</si>
  <si>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</si>
  <si>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</si>
  <si>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</si>
  <si>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</si>
  <si>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</si>
  <si>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</si>
  <si>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</si>
  <si>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</si>
  <si>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</si>
  <si>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</si>
  <si>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</si>
  <si>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</si>
  <si>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</si>
  <si>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</si>
  <si>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</si>
  <si>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</si>
  <si>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</si>
  <si>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</si>
  <si>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</si>
  <si>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</si>
  <si>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</si>
  <si>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</si>
  <si>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</si>
  <si>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</si>
  <si>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</si>
  <si>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</si>
  <si>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</si>
  <si>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</si>
  <si>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</si>
  <si>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</si>
  <si>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</si>
  <si>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</si>
  <si>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</si>
  <si>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</si>
  <si>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</si>
  <si>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</si>
  <si>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</si>
  <si>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</si>
  <si>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</si>
  <si>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</si>
  <si>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</si>
  <si>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</si>
  <si>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</si>
  <si>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</si>
  <si>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</si>
  <si>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</si>
  <si>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</si>
  <si>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</si>
  <si>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</si>
  <si>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</si>
  <si>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</si>
  <si>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</si>
  <si>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</si>
  <si>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</si>
  <si>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</si>
  <si>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</si>
  <si>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</si>
  <si>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</si>
  <si>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</si>
  <si>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</si>
  <si>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</si>
  <si>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</si>
  <si>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</si>
  <si>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</si>
  <si>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</si>
  <si>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</si>
  <si>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</si>
  <si>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</si>
  <si>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</si>
  <si>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</si>
  <si>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</si>
  <si>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</si>
  <si>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</si>
  <si>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</si>
  <si>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</si>
  <si>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</si>
  <si>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</si>
  <si>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</si>
  <si>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</si>
  <si>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</si>
  <si>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</si>
  <si>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</si>
  <si>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</si>
  <si>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</si>
  <si>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</si>
  <si>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</si>
  <si>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</si>
  <si>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</si>
  <si>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</si>
  <si>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</si>
  <si>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</si>
  <si>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</si>
  <si>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</si>
  <si>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</si>
  <si>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</si>
  <si>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</si>
  <si>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</si>
  <si>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</si>
  <si>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</si>
  <si>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</si>
  <si>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</si>
  <si>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</si>
  <si>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</si>
  <si>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</si>
  <si>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</si>
  <si>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</si>
  <si>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</si>
  <si>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</si>
  <si>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</si>
  <si>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</si>
  <si>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</si>
  <si>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</si>
  <si>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</si>
  <si>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</si>
  <si>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</si>
  <si>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</si>
  <si>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</si>
  <si>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</si>
  <si>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</si>
  <si>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</si>
  <si>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</si>
  <si>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</si>
  <si>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</si>
  <si>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</si>
  <si>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</si>
  <si>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</si>
  <si>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</si>
  <si>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</si>
  <si>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</si>
  <si>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</si>
  <si>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</si>
  <si>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</si>
  <si>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</si>
  <si>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</si>
  <si>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</si>
  <si>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</si>
  <si>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</si>
  <si>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</si>
  <si>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</si>
  <si>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</si>
  <si>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</si>
  <si>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</si>
  <si>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</si>
  <si>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</si>
  <si>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</si>
  <si>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</si>
  <si>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</si>
  <si>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</si>
  <si>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</si>
  <si>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</si>
  <si>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</si>
  <si>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</si>
  <si>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</si>
  <si>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</si>
  <si>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</si>
  <si>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</si>
  <si>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</si>
  <si>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</si>
  <si>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</si>
  <si>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</si>
  <si>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</si>
  <si>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</si>
  <si>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</si>
  <si>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</si>
  <si>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</si>
  <si>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</si>
  <si>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</si>
  <si>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</si>
  <si>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</si>
  <si>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</si>
  <si>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</si>
  <si>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</si>
  <si>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</si>
  <si>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</si>
  <si>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</si>
  <si>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</si>
  <si>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</si>
  <si>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</si>
  <si>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</si>
  <si>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</si>
  <si>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</si>
  <si>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</si>
  <si>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</si>
  <si>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</si>
  <si>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</si>
  <si>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</si>
  <si>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</si>
  <si>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</si>
  <si>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</si>
  <si>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</si>
  <si>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</si>
  <si>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</si>
  <si>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</si>
  <si>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</si>
  <si>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</si>
  <si>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</si>
  <si>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</si>
  <si>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</si>
  <si>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</si>
  <si>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</si>
  <si>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</si>
  <si>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</si>
  <si>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</si>
  <si>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</si>
  <si>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</si>
  <si>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</si>
  <si>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</si>
  <si>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</si>
  <si>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</si>
  <si>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</si>
  <si>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</si>
  <si>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</si>
  <si>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</si>
  <si>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</si>
  <si>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</si>
  <si>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</si>
  <si>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</si>
  <si>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</si>
  <si>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</si>
  <si>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</si>
  <si>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</si>
  <si>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</si>
  <si>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</si>
  <si>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</si>
  <si>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</si>
  <si>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</si>
  <si>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</si>
  <si>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</si>
  <si>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</si>
  <si>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</si>
  <si>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</si>
  <si>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</si>
  <si>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</si>
  <si>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</si>
  <si>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</si>
  <si>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</si>
  <si>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</si>
  <si>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</si>
  <si>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</si>
  <si>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</si>
  <si>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</si>
  <si>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</si>
  <si>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</si>
  <si>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</si>
  <si>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</si>
  <si>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</si>
  <si>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</si>
  <si>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</si>
  <si>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</si>
  <si>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</si>
  <si>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</si>
  <si>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</si>
  <si>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</si>
  <si>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</si>
  <si>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</si>
  <si>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</si>
  <si>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</si>
  <si>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</si>
  <si>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</si>
  <si>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</si>
  <si>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</si>
  <si>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</si>
  <si>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</si>
  <si>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</si>
  <si>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</si>
  <si>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</si>
  <si>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</si>
  <si>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</si>
  <si>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</si>
  <si>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</si>
  <si>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</si>
  <si>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</si>
  <si>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</si>
  <si>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</si>
  <si>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</si>
  <si>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</si>
  <si>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</si>
  <si>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</si>
  <si>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</si>
  <si>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</si>
  <si>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</si>
  <si>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</si>
  <si>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</si>
  <si>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</si>
  <si>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</si>
  <si>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</si>
  <si>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</si>
  <si>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</si>
  <si>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</si>
  <si>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</si>
  <si>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</si>
  <si>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</si>
  <si>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</si>
  <si>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</si>
  <si>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</si>
  <si>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</si>
  <si>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</si>
  <si>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</si>
  <si>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</si>
  <si>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</si>
  <si>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</si>
  <si>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</si>
  <si>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</si>
  <si>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</si>
  <si>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</si>
  <si>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</si>
  <si>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</si>
  <si>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</si>
  <si>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</si>
  <si>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</si>
  <si>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</si>
  <si>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</si>
  <si>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</si>
  <si>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</si>
  <si>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</si>
  <si>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</si>
  <si>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</si>
  <si>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</si>
  <si>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</si>
  <si>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</si>
  <si>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</si>
  <si>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</si>
  <si>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</si>
  <si>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</si>
  <si>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</si>
  <si>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</si>
  <si>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</si>
  <si>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</si>
  <si>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</si>
  <si>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</si>
  <si>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</si>
  <si>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</si>
  <si>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</si>
  <si>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</si>
  <si>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</si>
  <si>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</si>
  <si>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</si>
  <si>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</si>
  <si>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</si>
  <si>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</si>
  <si>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</si>
  <si>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</si>
  <si>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</si>
  <si>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</si>
  <si>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</si>
  <si>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</si>
  <si>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</si>
  <si>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</si>
  <si>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</si>
  <si>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</si>
  <si>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</si>
  <si>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</si>
  <si>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</si>
  <si>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</si>
  <si>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</si>
  <si>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</si>
  <si>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</si>
  <si>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</si>
  <si>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</si>
  <si>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</si>
  <si>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</si>
  <si>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</si>
  <si>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</si>
  <si>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</si>
  <si>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</si>
  <si>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</si>
  <si>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</si>
  <si>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</si>
  <si>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</si>
  <si>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</si>
  <si>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</si>
  <si>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</si>
  <si>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</si>
  <si>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</si>
  <si>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</si>
  <si>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</si>
  <si>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</si>
  <si>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</si>
  <si>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</si>
  <si>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</si>
  <si>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</si>
  <si>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</si>
  <si>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</si>
  <si>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</si>
  <si>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</si>
  <si>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</si>
  <si>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</si>
  <si>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</si>
  <si>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</si>
  <si>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</si>
  <si>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</si>
  <si>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</si>
  <si>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</si>
  <si>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</si>
  <si>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</si>
  <si>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</si>
  <si>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</si>
  <si>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</si>
  <si>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</si>
  <si>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</si>
  <si>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</si>
  <si>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</si>
  <si>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</si>
  <si>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</si>
  <si>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</si>
  <si>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</si>
  <si>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</si>
  <si>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</si>
  <si>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</si>
  <si>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</si>
  <si>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</si>
  <si>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</si>
  <si>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</si>
  <si>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</si>
  <si>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</si>
  <si>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</si>
  <si>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</si>
  <si>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</si>
  <si>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</si>
  <si>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</si>
  <si>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</si>
  <si>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</si>
  <si>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</si>
  <si>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</si>
  <si>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</si>
  <si>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</si>
  <si>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</si>
  <si>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</si>
  <si>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</si>
  <si>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</si>
  <si>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</si>
  <si>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</si>
  <si>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</si>
  <si>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</si>
  <si>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</si>
  <si>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</si>
  <si>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</si>
  <si>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</si>
  <si>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</si>
  <si>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</si>
  <si>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</si>
  <si>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</si>
  <si>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</si>
  <si>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</si>
  <si>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</si>
  <si>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</si>
  <si>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</si>
  <si>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</si>
  <si>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</si>
  <si>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</si>
  <si>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</si>
  <si>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</si>
  <si>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</si>
  <si>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</si>
  <si>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</si>
  <si>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</si>
  <si>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</si>
  <si>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</si>
  <si>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</si>
  <si>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</si>
  <si>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</si>
  <si>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</si>
  <si>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</si>
  <si>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</si>
  <si>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</si>
  <si>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</si>
  <si>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</si>
  <si>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</si>
  <si>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</si>
  <si>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</si>
  <si>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</si>
  <si>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</si>
  <si>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</si>
  <si>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</si>
  <si>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</si>
  <si>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</si>
  <si>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</si>
  <si>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</si>
  <si>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</si>
  <si>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</si>
  <si>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</si>
  <si>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</si>
  <si>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</si>
  <si>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</si>
  <si>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</si>
  <si>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</si>
  <si>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</si>
  <si>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</si>
  <si>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</si>
  <si>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</si>
  <si>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</si>
  <si>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</si>
  <si>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</si>
  <si>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</si>
  <si>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</si>
  <si>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</si>
  <si>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</si>
  <si>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</si>
  <si>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</si>
  <si>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</si>
  <si>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</si>
  <si>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</si>
  <si>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</si>
  <si>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</si>
  <si>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</si>
  <si>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</si>
  <si>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</si>
  <si>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</si>
  <si>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</si>
  <si>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</si>
  <si>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</si>
  <si>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</si>
  <si>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</si>
  <si>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</si>
  <si>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</si>
  <si>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</si>
  <si>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</si>
  <si>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</si>
  <si>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</si>
  <si>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</si>
  <si>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</si>
  <si>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</si>
  <si>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</si>
  <si>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</si>
  <si>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</si>
  <si>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</si>
  <si>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</si>
  <si>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</si>
  <si>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</si>
  <si>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</si>
  <si>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</si>
  <si>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</si>
  <si>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</si>
  <si>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</si>
  <si>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</si>
  <si>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</si>
  <si>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</si>
  <si>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</si>
  <si>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</si>
  <si>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</si>
  <si>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</si>
  <si>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</si>
  <si>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</si>
  <si>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</si>
  <si>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</si>
  <si>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</si>
  <si>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</si>
  <si>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</si>
  <si>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</si>
  <si>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</si>
  <si>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</si>
  <si>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</si>
  <si>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</si>
  <si>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</si>
  <si>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</si>
  <si>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</si>
  <si>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</si>
  <si>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</si>
  <si>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</si>
  <si>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</si>
  <si>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</si>
  <si>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</si>
  <si>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</si>
  <si>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</si>
  <si>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</si>
  <si>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</si>
  <si>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</si>
  <si>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</si>
  <si>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</si>
  <si>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</si>
  <si>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</si>
  <si>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</si>
  <si>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</si>
  <si>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</si>
  <si>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</si>
  <si>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</si>
  <si>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</si>
  <si>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</si>
  <si>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</si>
  <si>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</si>
  <si>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</si>
  <si>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</si>
  <si>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</si>
  <si>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</si>
  <si>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</si>
  <si>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</si>
  <si>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</si>
  <si>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</si>
  <si>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</si>
  <si>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</si>
  <si>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</si>
  <si>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</si>
  <si>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</si>
  <si>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</si>
  <si>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</si>
  <si>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</si>
  <si>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</si>
  <si>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</si>
  <si>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</si>
  <si>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</si>
  <si>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</si>
  <si>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</si>
  <si>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</si>
  <si>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</si>
  <si>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</si>
  <si>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</si>
  <si>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</si>
  <si>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</si>
  <si>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</si>
  <si>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</si>
  <si>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</si>
  <si>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</si>
  <si>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</si>
  <si>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</si>
  <si>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</si>
  <si>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</si>
  <si>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</si>
  <si>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</si>
  <si>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</si>
  <si>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</si>
  <si>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</si>
  <si>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</si>
  <si>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</si>
  <si>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</si>
  <si>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</si>
  <si>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</si>
  <si>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</si>
  <si>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</si>
  <si>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</si>
  <si>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</si>
  <si>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</si>
  <si>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</si>
  <si>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</si>
  <si>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</si>
  <si>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</si>
  <si>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</si>
  <si>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</si>
  <si>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</si>
  <si>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</si>
  <si>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</si>
  <si>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</si>
  <si>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</si>
  <si>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</si>
  <si>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</si>
  <si>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</si>
  <si>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</si>
  <si>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</si>
  <si>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</si>
  <si>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</si>
  <si>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</si>
  <si>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</si>
  <si>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</si>
  <si>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</si>
  <si>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</si>
  <si>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</si>
  <si>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</si>
  <si>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</si>
  <si>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</si>
  <si>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</si>
  <si>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</si>
  <si>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</si>
  <si>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</si>
  <si>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</si>
  <si>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</si>
  <si>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</si>
  <si>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</si>
  <si>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</si>
  <si>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</si>
  <si>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</si>
  <si>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</si>
  <si>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</si>
  <si>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</si>
  <si>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</si>
  <si>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</si>
  <si>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</si>
  <si>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</si>
  <si>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</si>
  <si>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</si>
  <si>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</si>
  <si>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</si>
  <si>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</si>
  <si>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</si>
  <si>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</si>
  <si>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</si>
  <si>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</si>
  <si>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</si>
  <si>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</si>
  <si>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</si>
  <si>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</si>
  <si>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</si>
  <si>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</si>
  <si>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</si>
  <si>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</si>
  <si>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</si>
  <si>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</si>
  <si>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</si>
  <si>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</si>
  <si>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</si>
  <si>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</si>
  <si>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</si>
  <si>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</si>
  <si>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</si>
  <si>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</si>
  <si>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</si>
  <si>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</si>
  <si>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</si>
  <si>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</si>
  <si>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</si>
  <si>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</si>
  <si>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</si>
  <si>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</si>
  <si>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</si>
  <si>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</si>
  <si>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</si>
  <si>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</si>
  <si>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</si>
  <si>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</si>
  <si>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</si>
  <si>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</si>
  <si>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</si>
  <si>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</si>
  <si>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</si>
  <si>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</si>
  <si>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</si>
  <si>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</si>
  <si>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</si>
  <si>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</si>
  <si>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</si>
  <si>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</si>
  <si>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</si>
  <si>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</si>
  <si>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</si>
  <si>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</si>
  <si>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</si>
  <si>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</si>
  <si>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</si>
  <si>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</si>
  <si>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</si>
  <si>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</si>
  <si>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</si>
  <si>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</si>
  <si>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</si>
  <si>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</si>
  <si>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</si>
  <si>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</si>
  <si>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</si>
  <si>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</si>
  <si>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</si>
  <si>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</si>
  <si>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</si>
  <si>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</si>
  <si>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</si>
  <si>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</si>
  <si>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</si>
  <si>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</si>
  <si>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</si>
  <si>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</si>
  <si>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</si>
  <si>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</si>
  <si>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</si>
  <si>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</si>
  <si>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</si>
  <si>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</si>
  <si>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</si>
  <si>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</si>
  <si>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</si>
  <si>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</si>
  <si>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</si>
  <si>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</si>
  <si>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</si>
  <si>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</si>
  <si>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</si>
  <si>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</si>
  <si>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</si>
  <si>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</si>
  <si>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</si>
  <si>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</si>
  <si>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</si>
  <si>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</si>
  <si>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</si>
  <si>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</si>
  <si>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</si>
  <si>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</si>
  <si>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</si>
  <si>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</si>
  <si>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</si>
  <si>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</si>
  <si>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</si>
  <si>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</si>
  <si>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</si>
  <si>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</si>
  <si>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</si>
  <si>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</si>
  <si>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</si>
  <si>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</si>
  <si>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</si>
  <si>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</si>
  <si>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</si>
  <si>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</si>
  <si>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</si>
  <si>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</si>
  <si>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</si>
  <si>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</si>
  <si>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</si>
  <si>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</si>
  <si>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</si>
  <si>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</si>
  <si>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</si>
  <si>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</si>
  <si>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</si>
  <si>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</si>
  <si>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</si>
  <si>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</si>
  <si>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</si>
  <si>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</si>
  <si>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</si>
  <si>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</si>
  <si>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</si>
  <si>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</si>
  <si>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</si>
  <si>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</si>
  <si>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</si>
  <si>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</si>
  <si>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</si>
  <si>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</si>
  <si>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</si>
  <si>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</si>
  <si>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</si>
  <si>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</si>
  <si>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</si>
  <si>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</si>
  <si>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</si>
  <si>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</si>
  <si>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</si>
  <si>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</si>
  <si>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</si>
  <si>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</si>
  <si>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</si>
  <si>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</si>
  <si>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</si>
  <si>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</si>
  <si>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</si>
  <si>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</si>
  <si>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</si>
  <si>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</si>
  <si>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</si>
  <si>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</si>
  <si>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</si>
  <si>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</si>
  <si>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</si>
  <si>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</si>
  <si>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</si>
  <si>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</si>
  <si>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</si>
  <si>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</si>
  <si>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</si>
  <si>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</si>
  <si>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</si>
  <si>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</si>
  <si>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</si>
  <si>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</si>
  <si>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</si>
  <si>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</si>
  <si>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</si>
  <si>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</si>
  <si>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</si>
  <si>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</si>
  <si>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</si>
  <si>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</si>
  <si>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</si>
  <si>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</si>
  <si>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</si>
  <si>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</si>
  <si>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</si>
  <si>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</si>
  <si>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</si>
  <si>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</si>
  <si>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</si>
  <si>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</si>
  <si>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</si>
  <si>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</si>
  <si>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</si>
  <si>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</si>
  <si>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</si>
  <si>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</si>
  <si>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</si>
  <si>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</si>
  <si>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</si>
  <si>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</si>
  <si>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</si>
  <si>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</si>
  <si>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</si>
  <si>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</si>
  <si>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</si>
  <si>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</si>
  <si>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</si>
  <si>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</si>
  <si>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</si>
  <si>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</si>
  <si>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</si>
  <si>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</si>
  <si>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</si>
  <si>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</si>
  <si>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</si>
  <si>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</si>
  <si>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</si>
  <si>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</si>
  <si>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</si>
  <si>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</si>
  <si>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</si>
  <si>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</si>
  <si>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</si>
  <si>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</si>
  <si>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</si>
  <si>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</si>
  <si>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</si>
  <si>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</si>
  <si>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</si>
  <si>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</si>
  <si>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</si>
  <si>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</si>
  <si>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</si>
  <si>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</si>
  <si>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</si>
  <si>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</si>
  <si>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</si>
  <si>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</si>
  <si>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</si>
  <si>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</si>
  <si>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</si>
  <si>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</si>
  <si>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</si>
  <si>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</si>
  <si>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</si>
  <si>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</si>
  <si>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</si>
  <si>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</si>
  <si>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</si>
  <si>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</si>
  <si>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</si>
  <si>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</si>
  <si>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</si>
  <si>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</si>
  <si>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</si>
  <si>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</si>
  <si>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</si>
  <si>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</si>
  <si>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</si>
  <si>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</si>
  <si>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</si>
  <si>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</si>
  <si>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</si>
  <si>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</si>
  <si>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</si>
  <si>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</si>
  <si>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</si>
  <si>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</si>
  <si>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</si>
  <si>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</si>
  <si>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</si>
  <si>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</si>
  <si>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</si>
  <si>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</si>
  <si>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</si>
  <si>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</si>
  <si>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</si>
  <si>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</si>
  <si>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</si>
  <si>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</si>
  <si>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</si>
  <si>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</si>
  <si>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</si>
  <si>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</si>
  <si>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</si>
  <si>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</si>
  <si>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</si>
  <si>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</si>
  <si>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</si>
  <si>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</si>
  <si>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</si>
  <si>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</si>
  <si>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</si>
  <si>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</si>
  <si>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</si>
  <si>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</si>
  <si>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</si>
  <si>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</si>
  <si>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</si>
  <si>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</si>
  <si>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</si>
  <si>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</si>
  <si>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</si>
  <si>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</si>
  <si>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</si>
  <si>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</si>
  <si>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</si>
  <si>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</si>
  <si>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</si>
  <si>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</si>
  <si>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</si>
  <si>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</si>
  <si>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</si>
  <si>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</si>
  <si>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</si>
  <si>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</si>
  <si>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</si>
  <si>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</si>
  <si>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</si>
  <si>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</si>
  <si>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</si>
  <si>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</si>
  <si>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</si>
  <si>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</si>
  <si>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</si>
  <si>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</si>
  <si>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</si>
  <si>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</si>
  <si>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</si>
  <si>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</si>
  <si>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</si>
  <si>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</si>
  <si>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</si>
  <si>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</si>
  <si>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</si>
  <si>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</si>
  <si>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</si>
  <si>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</si>
  <si>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</si>
  <si>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</si>
  <si>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</si>
  <si>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</si>
  <si>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</si>
  <si>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</si>
  <si>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</si>
  <si>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</si>
  <si>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</si>
  <si>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</si>
  <si>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</si>
  <si>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</si>
  <si>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</si>
  <si>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</si>
  <si>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</si>
  <si>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</si>
  <si>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</si>
  <si>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</si>
  <si>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</si>
  <si>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</si>
  <si>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</si>
  <si>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</si>
  <si>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</si>
  <si>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</si>
  <si>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</si>
  <si>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</si>
  <si>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</si>
  <si>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</si>
  <si>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</si>
  <si>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</si>
  <si>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</si>
  <si>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</si>
  <si>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</si>
  <si>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</si>
  <si>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</si>
  <si>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</si>
  <si>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</si>
  <si>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</si>
  <si>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</si>
  <si>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</si>
  <si>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</si>
  <si>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</si>
  <si>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</si>
  <si>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</si>
  <si>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</si>
  <si>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</si>
  <si>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</si>
  <si>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</si>
  <si>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</si>
  <si>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</si>
  <si>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</si>
  <si>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</si>
  <si>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</si>
  <si>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</si>
  <si>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</si>
  <si>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</si>
  <si>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</si>
  <si>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</si>
  <si>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</si>
  <si>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</si>
  <si>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</si>
  <si>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</si>
  <si>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</si>
  <si>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</si>
  <si>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</si>
  <si>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</si>
  <si>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</si>
  <si>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</si>
  <si>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</si>
  <si>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</si>
  <si>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</si>
  <si>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</si>
  <si>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</si>
  <si>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</si>
  <si>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</si>
  <si>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</si>
  <si>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</si>
  <si>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</si>
  <si>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</si>
  <si>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</si>
  <si>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</si>
  <si>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</si>
  <si>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</si>
  <si>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</si>
  <si>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</si>
  <si>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</si>
  <si>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</si>
  <si>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</si>
  <si>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</si>
  <si>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</si>
  <si>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</si>
  <si>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</si>
  <si>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</si>
  <si>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</si>
  <si>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</si>
  <si>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</si>
  <si>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</si>
  <si>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</si>
  <si>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</si>
  <si>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</si>
  <si>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</si>
  <si>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</si>
  <si>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</si>
  <si>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</si>
  <si>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</si>
  <si>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</si>
  <si>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</si>
  <si>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</si>
  <si>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</si>
  <si>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</si>
  <si>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</si>
  <si>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</si>
  <si>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</si>
  <si>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</si>
  <si>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</si>
  <si>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</si>
  <si>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</si>
  <si>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</si>
  <si>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</si>
  <si>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</si>
  <si>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</si>
  <si>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</si>
  <si>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</si>
  <si>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</si>
  <si>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</si>
  <si>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</si>
  <si>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</si>
  <si>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</si>
  <si>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</si>
  <si>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</si>
  <si>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</si>
  <si>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</si>
  <si>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</si>
  <si>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</si>
  <si>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</si>
  <si>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</si>
  <si>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</si>
  <si>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</si>
  <si>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</si>
  <si>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</si>
  <si>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</si>
  <si>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</si>
  <si>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</si>
  <si>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</si>
  <si>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</si>
  <si>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</si>
  <si>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</si>
  <si>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</si>
  <si>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</si>
  <si>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</si>
  <si>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</si>
  <si>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</si>
  <si>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</si>
  <si>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</si>
  <si>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</si>
  <si>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</si>
  <si>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</si>
  <si>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</si>
  <si>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</si>
  <si>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</si>
  <si>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</si>
  <si>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</si>
  <si>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</si>
  <si>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</si>
  <si>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</si>
  <si>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</si>
  <si>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</si>
  <si>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</si>
  <si>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</si>
  <si>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</si>
  <si>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</si>
  <si>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</si>
  <si>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</si>
  <si>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</si>
  <si>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</si>
  <si>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</si>
  <si>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</si>
  <si>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</si>
  <si>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</si>
  <si>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</si>
  <si>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</si>
  <si>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</si>
  <si>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</si>
  <si>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</si>
  <si>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</si>
  <si>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</si>
  <si>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</si>
  <si>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</si>
  <si>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</si>
  <si>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</si>
  <si>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</si>
  <si>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</si>
  <si>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</si>
  <si>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</si>
  <si>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</si>
  <si>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</si>
  <si>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</si>
  <si>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</si>
  <si>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</si>
  <si>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</si>
  <si>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</si>
  <si>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</si>
  <si>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</si>
  <si>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</si>
  <si>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</si>
  <si>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</si>
  <si>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</si>
  <si>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</si>
  <si>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</si>
  <si>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</si>
  <si>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</si>
  <si>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</si>
  <si>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</si>
  <si>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</si>
  <si>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</si>
  <si>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</si>
  <si>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</si>
  <si>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</si>
  <si>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</si>
  <si>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</si>
  <si>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</si>
  <si>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</si>
  <si>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</si>
  <si>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</si>
  <si>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</si>
  <si>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</si>
  <si>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</si>
  <si>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</si>
  <si>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</si>
  <si>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</si>
  <si>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</si>
  <si>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</si>
  <si>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</si>
  <si>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</si>
  <si>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</si>
  <si>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</si>
  <si>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</si>
  <si>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</si>
  <si>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</si>
  <si>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</si>
  <si>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</si>
  <si>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</si>
  <si>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</si>
  <si>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</si>
  <si>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</si>
  <si>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</si>
  <si>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</si>
  <si>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</si>
  <si>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</si>
  <si>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</si>
  <si>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</si>
  <si>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</si>
  <si>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</si>
  <si>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</si>
  <si>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</si>
  <si>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</si>
  <si>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</si>
  <si>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</si>
  <si>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</si>
  <si>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</si>
  <si>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</si>
  <si>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</si>
  <si>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</si>
  <si>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</si>
  <si>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</si>
  <si>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</si>
  <si>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</si>
  <si>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</si>
  <si>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</si>
  <si>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</si>
  <si>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</si>
  <si>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</si>
  <si>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</si>
  <si>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</si>
  <si>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</si>
  <si>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</si>
  <si>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</si>
  <si>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</si>
  <si>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</si>
  <si>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</si>
  <si>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</si>
  <si>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</si>
  <si>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</si>
  <si>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</si>
  <si>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</si>
  <si>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</si>
  <si>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</si>
  <si>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</si>
  <si>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</si>
  <si>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</si>
  <si>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</si>
  <si>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</si>
  <si>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</si>
  <si>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</si>
  <si>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</si>
  <si>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</si>
  <si>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</si>
  <si>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</si>
  <si>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</si>
  <si>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</si>
  <si>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</si>
  <si>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</si>
  <si>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</si>
  <si>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</si>
  <si>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</si>
  <si>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</si>
  <si>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</si>
  <si>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</si>
  <si>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</si>
  <si>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</si>
  <si>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</si>
  <si>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</si>
  <si>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</si>
  <si>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</si>
  <si>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</si>
  <si>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</si>
  <si>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</si>
  <si>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</si>
  <si>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</si>
  <si>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</si>
  <si>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</si>
  <si>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</si>
  <si>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</si>
  <si>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</si>
  <si>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</si>
  <si>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</si>
  <si>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</si>
  <si>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</si>
  <si>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</si>
  <si>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</si>
  <si>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</si>
  <si>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</si>
  <si>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</si>
  <si>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</si>
  <si>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</si>
  <si>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</si>
  <si>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</si>
  <si>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</si>
  <si>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</si>
  <si>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</si>
  <si>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</si>
  <si>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</si>
  <si>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</si>
  <si>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</si>
  <si>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</si>
  <si>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</si>
  <si>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</si>
  <si>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</si>
  <si>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</si>
  <si>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</si>
  <si>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</si>
  <si>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</si>
  <si>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</si>
  <si>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</si>
  <si>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</si>
  <si>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</si>
  <si>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</si>
  <si>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</si>
  <si>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</si>
  <si>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</si>
  <si>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</si>
  <si>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</si>
  <si>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</si>
  <si>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</si>
  <si>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</si>
  <si>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</si>
  <si>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</si>
  <si>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</si>
  <si>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</si>
  <si>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</si>
  <si>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</si>
  <si>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</si>
  <si>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</si>
  <si>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</si>
  <si>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</si>
  <si>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</si>
  <si>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</si>
  <si>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</si>
  <si>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</si>
  <si>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</si>
  <si>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</si>
  <si>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</si>
  <si>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</si>
  <si>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</si>
  <si>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</si>
  <si>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</si>
  <si>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</si>
  <si>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</si>
  <si>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</si>
  <si>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</si>
  <si>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</si>
  <si>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</si>
  <si>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</si>
  <si>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</si>
  <si>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</si>
  <si>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</si>
  <si>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</si>
  <si>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</si>
  <si>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</si>
  <si>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</si>
  <si>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</si>
  <si>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</si>
  <si>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</si>
  <si>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</si>
  <si>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</si>
  <si>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</si>
  <si>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</si>
  <si>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</si>
  <si>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</si>
  <si>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</si>
  <si>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</si>
  <si>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</si>
  <si>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</si>
  <si>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</si>
  <si>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</si>
  <si>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</si>
  <si>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</si>
  <si>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</si>
  <si>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</si>
  <si>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</si>
  <si>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</si>
  <si>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</si>
  <si>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</si>
  <si>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</si>
  <si>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</si>
  <si>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</si>
  <si>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</si>
  <si>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</si>
  <si>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</si>
  <si>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</si>
  <si>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</si>
  <si>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</si>
  <si>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</si>
  <si>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</si>
  <si>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</si>
  <si>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</si>
  <si>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</si>
  <si>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</si>
  <si>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</si>
  <si>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</si>
  <si>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</si>
  <si>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</si>
  <si>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</si>
  <si>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</si>
  <si>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</si>
  <si>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</si>
  <si>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</si>
  <si>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</si>
  <si>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</si>
  <si>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</si>
  <si>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</si>
  <si>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</si>
  <si>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</si>
  <si>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</si>
  <si>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</si>
  <si>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</si>
  <si>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</si>
  <si>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</si>
  <si>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</si>
  <si>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</si>
  <si>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</si>
  <si>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</si>
  <si>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</si>
  <si>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</si>
  <si>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</si>
  <si>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</si>
  <si>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</si>
  <si>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</si>
  <si>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</si>
  <si>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</si>
  <si>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</si>
  <si>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</si>
  <si>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</si>
  <si>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</si>
  <si>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</si>
  <si>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</si>
  <si>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</si>
  <si>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</si>
  <si>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</si>
  <si>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</si>
  <si>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</si>
  <si>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</si>
  <si>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</si>
  <si>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</si>
  <si>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</si>
  <si>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</si>
  <si>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</si>
  <si>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</si>
  <si>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</si>
  <si>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</si>
  <si>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</si>
  <si>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</si>
  <si>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</si>
  <si>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</si>
  <si>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</si>
  <si>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</si>
  <si>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</si>
  <si>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</si>
  <si>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</si>
  <si>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</si>
  <si>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</si>
  <si>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</si>
  <si>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</si>
  <si>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</si>
  <si>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</si>
  <si>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</si>
  <si>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</si>
  <si>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</si>
  <si>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</si>
  <si>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</si>
  <si>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</si>
  <si>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</si>
  <si>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</si>
  <si>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</si>
  <si>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</si>
  <si>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</si>
  <si>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</si>
  <si>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</si>
  <si>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</si>
  <si>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</si>
  <si>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</si>
  <si>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</si>
  <si>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</si>
  <si>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</si>
  <si>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</si>
  <si>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</si>
  <si>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</si>
  <si>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</si>
  <si>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</si>
  <si>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</si>
  <si>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</si>
  <si>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</si>
  <si>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</si>
  <si>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</si>
  <si>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</si>
  <si>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</si>
  <si>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</si>
  <si>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</si>
  <si>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</si>
  <si>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</si>
  <si>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</si>
  <si>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</si>
  <si>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</si>
  <si>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</si>
  <si>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</si>
  <si>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</si>
  <si>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</si>
  <si>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</si>
  <si>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</si>
  <si>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</si>
  <si>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</si>
  <si>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</si>
  <si>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</si>
  <si>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</si>
  <si>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</si>
  <si>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</si>
  <si>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</si>
  <si>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</si>
  <si>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</si>
  <si>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</si>
  <si>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</si>
  <si>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</si>
  <si>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</si>
  <si>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</si>
  <si>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</si>
  <si>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</si>
  <si>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</si>
  <si>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</si>
  <si>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</si>
  <si>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</si>
  <si>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</si>
  <si>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</si>
  <si>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</si>
  <si>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</si>
  <si>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</si>
  <si>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</si>
  <si>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</si>
  <si>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</si>
  <si>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</si>
  <si>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</si>
  <si>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</si>
  <si>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</si>
  <si>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</si>
  <si>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</si>
  <si>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</si>
  <si>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</si>
  <si>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</si>
  <si>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</si>
  <si>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</si>
  <si>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</si>
  <si>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</si>
  <si>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</si>
  <si>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</si>
  <si>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</si>
  <si>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</si>
  <si>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</si>
  <si>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</si>
  <si>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</si>
  <si>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</si>
  <si>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</si>
  <si>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</si>
  <si>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</si>
  <si>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</si>
  <si>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</si>
  <si>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</si>
  <si>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</si>
  <si>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</si>
  <si>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</si>
  <si>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</si>
  <si>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</si>
  <si>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</si>
  <si>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</si>
  <si>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</si>
  <si>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</si>
  <si>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</si>
  <si>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</si>
  <si>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</si>
  <si>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</si>
  <si>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</si>
  <si>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</si>
  <si>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</si>
  <si>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</si>
  <si>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</si>
  <si>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</si>
  <si>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</si>
  <si>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</si>
  <si>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</si>
  <si>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</si>
  <si>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</si>
  <si>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</si>
  <si>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</si>
  <si>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</si>
  <si>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</si>
  <si>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</si>
  <si>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</si>
  <si>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</si>
  <si>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</si>
  <si>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</si>
  <si>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</si>
  <si>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</si>
  <si>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</si>
  <si>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</si>
  <si>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</si>
  <si>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</si>
  <si>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</si>
  <si>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</si>
  <si>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</si>
  <si>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</si>
  <si>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</si>
  <si>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</si>
  <si>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</si>
  <si>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</si>
  <si>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</si>
  <si>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</si>
  <si>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</si>
  <si>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</si>
  <si>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</si>
  <si>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</si>
  <si>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</si>
  <si>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</si>
  <si>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</si>
  <si>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</si>
  <si>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</si>
  <si>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</si>
  <si>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</si>
  <si>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</si>
  <si>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</si>
  <si>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</si>
  <si>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</si>
  <si>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</si>
  <si>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</si>
  <si>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</si>
  <si>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</si>
  <si>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</si>
  <si>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</si>
  <si>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</si>
  <si>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</si>
  <si>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</si>
  <si>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</si>
  <si>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</si>
  <si>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</si>
  <si>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</si>
  <si>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</si>
  <si>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</si>
  <si>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</si>
  <si>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</si>
  <si>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</si>
  <si>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</si>
  <si>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</si>
  <si>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</si>
  <si>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</si>
  <si>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</si>
  <si>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</si>
  <si>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</si>
  <si>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</si>
  <si>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</si>
  <si>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</si>
  <si>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</si>
  <si>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</si>
  <si>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</si>
  <si>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</si>
  <si>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</si>
  <si>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</si>
  <si>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</si>
  <si>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</si>
  <si>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</si>
  <si>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</si>
  <si>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</si>
  <si>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</si>
  <si>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</si>
  <si>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</si>
  <si>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</si>
  <si>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</si>
  <si>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</si>
  <si>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</si>
  <si>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</si>
  <si>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</si>
  <si>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</si>
  <si>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</si>
  <si>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</si>
  <si>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</si>
  <si>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</si>
  <si>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</si>
  <si>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</si>
  <si>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</si>
  <si>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</si>
  <si>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</si>
  <si>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</si>
  <si>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</si>
  <si>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</si>
  <si>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</si>
  <si>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</si>
  <si>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</si>
  <si>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</si>
  <si>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</si>
  <si>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</si>
  <si>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</si>
  <si>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</si>
  <si>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</si>
  <si>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</si>
  <si>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</si>
  <si>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</si>
  <si>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</si>
  <si>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</si>
  <si>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</si>
  <si>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</si>
  <si>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</si>
  <si>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</si>
  <si>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</si>
  <si>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</si>
  <si>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</si>
  <si>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</si>
  <si>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</si>
  <si>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</si>
  <si>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</si>
  <si>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</si>
  <si>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</si>
  <si>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</si>
  <si>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</si>
  <si>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</si>
  <si>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</si>
  <si>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</si>
  <si>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</si>
  <si>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</si>
  <si>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</si>
  <si>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</si>
  <si>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</si>
  <si>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</si>
  <si>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</si>
  <si>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</si>
  <si>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</si>
  <si>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</si>
  <si>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</si>
  <si>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</si>
  <si>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</si>
  <si>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</si>
  <si>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</si>
  <si>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</si>
  <si>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</si>
  <si>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</si>
  <si>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</si>
  <si>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</si>
  <si>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</si>
  <si>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</si>
  <si>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</si>
  <si>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</si>
  <si>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</si>
  <si>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</si>
  <si>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</si>
  <si>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</si>
  <si>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</si>
  <si>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</si>
  <si>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</si>
  <si>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</si>
  <si>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</si>
  <si>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</si>
  <si>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</si>
  <si>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</si>
  <si>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</si>
  <si>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</si>
  <si>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</si>
  <si>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</si>
  <si>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</si>
  <si>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</si>
  <si>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</si>
  <si>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</si>
  <si>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</si>
  <si>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</si>
  <si>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</si>
  <si>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</si>
  <si>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</si>
  <si>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</si>
  <si>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</si>
  <si>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</si>
  <si>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</si>
  <si>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</si>
  <si>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</si>
  <si>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</si>
  <si>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</si>
  <si>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</si>
  <si>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</si>
  <si>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</si>
  <si>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</si>
  <si>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</si>
  <si>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</si>
  <si>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</si>
  <si>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</si>
  <si>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</si>
  <si>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</si>
  <si>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</si>
  <si>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</si>
  <si>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</si>
  <si>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</si>
  <si>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</si>
  <si>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</si>
  <si>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</si>
  <si>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</si>
  <si>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</si>
  <si>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</si>
  <si>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</si>
  <si>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</si>
  <si>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</si>
  <si>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</si>
  <si>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</si>
  <si>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</si>
  <si>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</si>
  <si>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</si>
  <si>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</si>
  <si>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</si>
  <si>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</si>
  <si>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</si>
  <si>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</si>
  <si>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</si>
  <si>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</si>
  <si>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</si>
  <si>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</si>
  <si>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</si>
  <si>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</si>
  <si>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</si>
  <si>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</si>
  <si>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</si>
  <si>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</si>
  <si>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</si>
  <si>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</si>
  <si>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</si>
  <si>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</si>
  <si>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</si>
  <si>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</si>
  <si>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</si>
  <si>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</si>
  <si>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</si>
  <si>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</si>
  <si>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</si>
  <si>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</si>
  <si>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</si>
  <si>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</si>
  <si>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</si>
  <si>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</si>
  <si>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</si>
  <si>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</si>
  <si>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</si>
  <si>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</si>
  <si>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</si>
  <si>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</si>
  <si>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</si>
  <si>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</si>
  <si>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</si>
  <si>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</si>
  <si>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</si>
  <si>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</si>
  <si>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</si>
  <si>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</si>
  <si>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</si>
  <si>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</si>
  <si>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</si>
  <si>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</si>
  <si>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</si>
  <si>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</si>
  <si>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</si>
  <si>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</si>
  <si>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</si>
  <si>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</si>
  <si>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</si>
  <si>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</si>
  <si>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</si>
  <si>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</si>
  <si>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</si>
  <si>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</si>
  <si>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</si>
  <si>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</si>
  <si>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</si>
  <si>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</si>
  <si>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</si>
  <si>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</si>
  <si>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</si>
  <si>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</si>
  <si>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</si>
  <si>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</si>
  <si>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</si>
  <si>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</si>
  <si>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</si>
  <si>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</si>
  <si>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</si>
  <si>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</si>
  <si>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</si>
  <si>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</si>
  <si>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</si>
  <si>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</si>
  <si>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</si>
  <si>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</si>
  <si>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</si>
  <si>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</si>
  <si>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</si>
  <si>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</si>
  <si>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</si>
  <si>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</si>
  <si>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</si>
  <si>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</si>
  <si>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</si>
  <si>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</si>
  <si>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</si>
  <si>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</si>
  <si>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</si>
  <si>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</si>
  <si>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</si>
  <si>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</si>
  <si>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</si>
  <si>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</si>
  <si>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</si>
  <si>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</si>
  <si>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</si>
  <si>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</si>
  <si>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</si>
  <si>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</si>
  <si>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</si>
  <si>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</si>
  <si>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</si>
  <si>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</si>
  <si>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</si>
  <si>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</si>
  <si>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</si>
  <si>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</si>
  <si>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</si>
  <si>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</si>
  <si>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</si>
  <si>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</si>
  <si>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</si>
  <si>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</si>
  <si>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</si>
  <si>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</si>
  <si>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</si>
  <si>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</si>
  <si>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</si>
  <si>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</si>
  <si>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</si>
  <si>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</si>
  <si>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</si>
  <si>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</si>
  <si>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</si>
  <si>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</si>
  <si>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</si>
  <si>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</si>
  <si>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</si>
  <si>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</si>
  <si>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</si>
  <si>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</si>
  <si>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</si>
  <si>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</si>
  <si>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</si>
  <si>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</si>
  <si>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</si>
  <si>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</si>
  <si>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</si>
  <si>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</si>
  <si>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</si>
  <si>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</si>
  <si>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</si>
  <si>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</si>
  <si>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</si>
  <si>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</si>
  <si>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</si>
  <si>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</si>
  <si>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</si>
  <si>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</si>
  <si>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</si>
  <si>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</si>
  <si>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</si>
  <si>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</si>
  <si>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</si>
  <si>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</si>
  <si>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</si>
  <si>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</si>
  <si>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</si>
  <si>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</si>
  <si>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</si>
  <si>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</si>
  <si>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</si>
  <si>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</si>
  <si>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</si>
  <si>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</si>
  <si>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</si>
  <si>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</si>
  <si>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</si>
  <si>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</si>
  <si>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</si>
  <si>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</si>
  <si>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</si>
  <si>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</si>
  <si>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</si>
  <si>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</si>
  <si>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</si>
  <si>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</si>
  <si>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</si>
  <si>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</si>
  <si>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</si>
  <si>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</si>
  <si>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</si>
  <si>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</si>
  <si>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</si>
  <si>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</si>
  <si>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</si>
  <si>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</si>
  <si>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</si>
  <si>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</si>
  <si>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</si>
  <si>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</si>
  <si>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</si>
  <si>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</si>
  <si>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</si>
  <si>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</si>
  <si>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</si>
  <si>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</si>
  <si>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</si>
  <si>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</si>
  <si>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</si>
  <si>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</si>
  <si>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</si>
  <si>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</si>
  <si>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</si>
  <si>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</si>
  <si>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</si>
  <si>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</si>
  <si>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</si>
  <si>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</si>
  <si>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</si>
  <si>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</si>
  <si>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</si>
  <si>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</si>
  <si>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</si>
  <si>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</si>
  <si>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</si>
  <si>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</si>
  <si>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</si>
  <si>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</si>
  <si>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</si>
  <si>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</si>
  <si>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</si>
  <si>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</si>
  <si>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</si>
  <si>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</si>
  <si>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</si>
  <si>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</si>
  <si>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</si>
  <si>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</si>
  <si>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</si>
  <si>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</si>
  <si>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</si>
  <si>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</si>
  <si>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</si>
  <si>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</si>
  <si>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</si>
  <si>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</si>
  <si>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</si>
  <si>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</si>
  <si>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</si>
  <si>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</si>
  <si>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</si>
  <si>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</si>
  <si>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</si>
  <si>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</si>
  <si>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</si>
  <si>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</si>
  <si>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</si>
  <si>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</si>
  <si>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</si>
  <si>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</si>
  <si>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</si>
  <si>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</si>
  <si>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</si>
  <si>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</si>
  <si>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</si>
  <si>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</si>
  <si>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</si>
  <si>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</si>
  <si>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</si>
  <si>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</si>
  <si>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</si>
  <si>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</si>
  <si>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</si>
  <si>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</si>
  <si>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</si>
  <si>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</si>
  <si>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</si>
  <si>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</si>
  <si>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</si>
  <si>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</si>
  <si>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</si>
  <si>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</si>
  <si>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</si>
  <si>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</si>
  <si>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</si>
  <si>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</si>
  <si>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</si>
  <si>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</si>
  <si>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</si>
  <si>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</si>
  <si>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</si>
  <si>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</si>
  <si>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</si>
  <si>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</si>
  <si>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</si>
  <si>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</si>
  <si>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</si>
  <si>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</si>
  <si>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</si>
  <si>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</si>
  <si>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</si>
  <si>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</si>
  <si>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</si>
  <si>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</si>
  <si>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</si>
  <si>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</si>
  <si>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</si>
  <si>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</si>
  <si>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</si>
  <si>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</si>
  <si>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</si>
  <si>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</si>
  <si>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</si>
  <si>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</si>
  <si>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</si>
  <si>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</si>
  <si>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</si>
  <si>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</si>
  <si>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</si>
  <si>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</si>
  <si>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</si>
  <si>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</si>
  <si>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</si>
  <si>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</si>
  <si>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</si>
  <si>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</si>
  <si>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</si>
  <si>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</si>
  <si>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</si>
  <si>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</si>
  <si>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</si>
  <si>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</si>
  <si>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</si>
  <si>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</si>
  <si>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</si>
  <si>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</si>
  <si>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</si>
  <si>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</si>
  <si>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</si>
  <si>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</si>
  <si>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</si>
  <si>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</si>
  <si>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</si>
  <si>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</si>
  <si>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</si>
  <si>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</si>
  <si>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</si>
  <si>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</si>
  <si>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</si>
  <si>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</si>
  <si>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</si>
  <si>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</si>
  <si>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</si>
  <si>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</si>
  <si>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</si>
  <si>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</si>
  <si>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</si>
  <si>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</si>
  <si>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</si>
  <si>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</si>
  <si>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</si>
  <si>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</si>
  <si>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</si>
  <si>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</si>
  <si>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</si>
  <si>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</si>
  <si>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</si>
  <si>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</si>
  <si>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</si>
  <si>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</si>
  <si>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</si>
  <si>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</si>
  <si>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</si>
  <si>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</si>
  <si>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</si>
  <si>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</si>
  <si>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</si>
  <si>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</si>
  <si>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</si>
  <si>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</si>
  <si>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</si>
  <si>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</si>
  <si>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</si>
  <si>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</si>
  <si>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</si>
  <si>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</si>
  <si>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</si>
  <si>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</si>
  <si>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</si>
  <si>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</si>
  <si>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</si>
  <si>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</si>
  <si>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</si>
  <si>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</si>
  <si>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</si>
  <si>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</si>
  <si>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</si>
  <si>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</si>
  <si>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</si>
  <si>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</si>
  <si>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</si>
  <si>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</si>
  <si>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</si>
  <si>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</si>
  <si>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</si>
  <si>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</si>
  <si>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</si>
  <si>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</si>
  <si>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</si>
  <si>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</si>
  <si>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</si>
  <si>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</si>
  <si>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</si>
  <si>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</si>
  <si>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</si>
  <si>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</si>
  <si>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</si>
  <si>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</si>
  <si>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</si>
  <si>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</si>
  <si>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</si>
  <si>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</si>
  <si>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</si>
  <si>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</si>
  <si>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</si>
  <si>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</si>
  <si>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</si>
  <si>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</si>
  <si>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</si>
  <si>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</si>
  <si>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</si>
  <si>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</si>
  <si>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</si>
  <si>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</si>
  <si>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</si>
  <si>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</si>
  <si>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</si>
  <si>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</si>
  <si>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</si>
  <si>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</si>
  <si>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</si>
  <si>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</si>
  <si>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</si>
  <si>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</si>
  <si>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</si>
  <si>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</si>
  <si>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</si>
  <si>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</si>
  <si>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</si>
  <si>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</si>
  <si>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</si>
  <si>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</si>
  <si>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</si>
  <si>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</si>
  <si>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</si>
  <si>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</si>
  <si>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</si>
  <si>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</si>
  <si>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</si>
  <si>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</si>
  <si>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</si>
  <si>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</si>
  <si>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</si>
  <si>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</si>
  <si>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</si>
  <si>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</si>
  <si>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</si>
  <si>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</si>
  <si>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</si>
  <si>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</si>
  <si>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</si>
  <si>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</si>
  <si>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</si>
  <si>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</si>
  <si>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</si>
  <si>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</si>
  <si>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</si>
  <si>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</si>
  <si>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</si>
  <si>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</si>
  <si>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</si>
  <si>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</si>
  <si>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</si>
  <si>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</si>
  <si>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</si>
  <si>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</si>
  <si>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</si>
  <si>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</si>
  <si>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</si>
  <si>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</si>
  <si>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</si>
  <si>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</si>
  <si>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</si>
  <si>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</si>
  <si>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</si>
  <si>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</si>
  <si>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</si>
  <si>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</si>
  <si>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</si>
  <si>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</si>
  <si>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</si>
  <si>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</si>
  <si>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</si>
  <si>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</si>
  <si>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</si>
  <si>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</si>
  <si>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</si>
  <si>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</si>
  <si>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</si>
  <si>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</si>
  <si>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</si>
  <si>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</si>
  <si>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</si>
  <si>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</si>
  <si>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</si>
  <si>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</si>
  <si>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</si>
  <si>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</si>
  <si>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</si>
  <si>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</si>
  <si>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</si>
  <si>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</si>
  <si>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</si>
  <si>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</si>
  <si>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</si>
  <si>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</si>
  <si>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</si>
  <si>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</si>
  <si>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</si>
  <si>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</si>
  <si>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</si>
  <si>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</si>
  <si>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</si>
  <si>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</si>
  <si>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</si>
  <si>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</si>
  <si>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</si>
  <si>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</si>
  <si>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</si>
  <si>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</si>
  <si>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</si>
  <si>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</si>
  <si>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</si>
  <si>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</si>
  <si>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</si>
  <si>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</si>
  <si>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</si>
  <si>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</si>
  <si>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</si>
  <si>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</si>
  <si>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</si>
  <si>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</si>
  <si>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</si>
  <si>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</si>
  <si>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</si>
  <si>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</si>
  <si>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</si>
  <si>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</si>
  <si>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</si>
  <si>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</si>
  <si>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</si>
  <si>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</si>
  <si>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</si>
  <si>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</si>
  <si>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</si>
  <si>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</si>
  <si>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</si>
  <si>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</si>
  <si>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</si>
  <si>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</si>
  <si>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</si>
  <si>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</si>
  <si>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</si>
  <si>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</si>
  <si>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</si>
  <si>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</si>
  <si>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</si>
  <si>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</si>
  <si>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</si>
  <si>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</si>
  <si>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</si>
  <si>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</si>
  <si>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</si>
  <si>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</si>
  <si>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</si>
  <si>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</si>
  <si>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</si>
  <si>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</si>
  <si>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</si>
  <si>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</si>
  <si>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</si>
  <si>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</si>
  <si>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</si>
  <si>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</si>
  <si>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</si>
  <si>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</si>
  <si>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</si>
  <si>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</si>
  <si>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</si>
  <si>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</si>
  <si>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</si>
  <si>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</si>
  <si>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</si>
  <si>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</si>
  <si>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</si>
  <si>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</si>
  <si>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</si>
  <si>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</si>
  <si>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</si>
  <si>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</si>
  <si>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</si>
  <si>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</si>
  <si>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</si>
  <si>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</si>
  <si>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</si>
  <si>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</si>
  <si>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</si>
  <si>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</si>
  <si>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</si>
  <si>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</si>
  <si>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</si>
  <si>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</si>
  <si>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</si>
  <si>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</si>
  <si>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</si>
  <si>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</si>
  <si>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</si>
  <si>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</si>
  <si>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</si>
  <si>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</si>
  <si>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</si>
  <si>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</si>
  <si>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</si>
  <si>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</si>
  <si>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</si>
  <si>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</si>
  <si>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</si>
  <si>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</si>
  <si>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</si>
  <si>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</si>
  <si>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</si>
  <si>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</si>
  <si>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</si>
  <si>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</si>
  <si>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</si>
  <si>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</si>
  <si>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</si>
  <si>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</si>
  <si>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</si>
  <si>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</si>
  <si>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</si>
  <si>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</si>
  <si>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</si>
  <si>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</si>
  <si>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</si>
  <si>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</si>
  <si>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</si>
  <si>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</si>
  <si>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</si>
  <si>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</si>
  <si>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</si>
  <si>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</si>
  <si>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</si>
  <si>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</si>
  <si>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</si>
  <si>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</si>
  <si>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</si>
  <si>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</si>
  <si>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</si>
  <si>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</si>
  <si>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</si>
  <si>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</si>
  <si>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</si>
  <si>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</si>
  <si>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</si>
  <si>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</si>
  <si>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</si>
  <si>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</si>
  <si>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</si>
  <si>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</si>
  <si>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</si>
  <si>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</si>
  <si>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</si>
  <si>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</si>
  <si>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</si>
  <si>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</si>
  <si>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</si>
  <si>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</si>
  <si>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</si>
  <si>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</si>
  <si>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</si>
  <si>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</si>
  <si>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</si>
  <si>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</si>
  <si>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</si>
  <si>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</si>
  <si>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</si>
  <si>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</si>
  <si>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</si>
  <si>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</si>
  <si>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</si>
  <si>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</si>
  <si>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</si>
  <si>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</si>
  <si>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</si>
  <si>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</si>
  <si>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</si>
  <si>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</si>
  <si>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</si>
  <si>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</si>
  <si>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</si>
  <si>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</si>
  <si>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</si>
  <si>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</si>
  <si>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</si>
  <si>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</si>
  <si>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</si>
  <si>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</si>
  <si>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</si>
  <si>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</si>
  <si>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</si>
  <si>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</si>
  <si>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</si>
  <si>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</si>
  <si>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</si>
  <si>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</si>
  <si>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</si>
  <si>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</si>
  <si>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</si>
  <si>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</si>
  <si>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</si>
  <si>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</si>
  <si>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</si>
  <si>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</si>
  <si>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</si>
  <si>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</si>
  <si>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</si>
  <si>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</si>
  <si>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</si>
  <si>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</si>
  <si>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</si>
  <si>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</si>
  <si>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</si>
  <si>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</si>
  <si>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</si>
  <si>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</si>
  <si>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</si>
  <si>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</si>
  <si>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</si>
  <si>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</si>
  <si>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</si>
  <si>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</si>
  <si>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</si>
  <si>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</si>
  <si>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</si>
  <si>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</si>
  <si>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</si>
  <si>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</si>
  <si>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</si>
  <si>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</si>
  <si>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</si>
  <si>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</si>
  <si>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</si>
  <si>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</si>
  <si>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</si>
  <si>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</si>
  <si>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</si>
  <si>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</si>
  <si>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</si>
  <si>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</si>
  <si>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</si>
  <si>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</si>
  <si>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</si>
  <si>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</si>
  <si>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</si>
  <si>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</si>
  <si>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</si>
  <si>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</si>
  <si>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</si>
  <si>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</si>
  <si>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</si>
  <si>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</si>
  <si>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</si>
  <si>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</si>
  <si>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</si>
  <si>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</si>
  <si>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</si>
  <si>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</si>
  <si>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</si>
  <si>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</si>
  <si>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</si>
  <si>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</si>
  <si>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</si>
  <si>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</si>
  <si>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</si>
  <si>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</si>
  <si>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</si>
  <si>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</si>
  <si>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</si>
  <si>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</si>
  <si>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</si>
  <si>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</si>
  <si>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</si>
  <si>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</si>
  <si>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</si>
  <si>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</si>
  <si>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</si>
  <si>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</si>
  <si>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</si>
  <si>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</si>
  <si>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</si>
  <si>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</si>
  <si>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</si>
  <si>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</si>
  <si>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</si>
  <si>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</si>
  <si>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</si>
  <si>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</si>
  <si>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</si>
  <si>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</si>
  <si>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</si>
  <si>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</si>
  <si>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</si>
  <si>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</si>
  <si>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</si>
  <si>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</si>
  <si>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</si>
  <si>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</si>
  <si>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</si>
  <si>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</si>
  <si>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</si>
  <si>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</si>
  <si>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</si>
  <si>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</si>
  <si>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</si>
  <si>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</si>
  <si>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</si>
  <si>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</si>
  <si>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</si>
  <si>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</si>
  <si>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</si>
  <si>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</si>
  <si>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</si>
  <si>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</si>
  <si>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</si>
  <si>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</si>
  <si>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</si>
  <si>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</si>
  <si>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</si>
  <si>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</si>
  <si>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</si>
  <si>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</si>
  <si>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</si>
  <si>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</si>
  <si>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</si>
  <si>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</si>
  <si>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</si>
  <si>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</si>
  <si>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</si>
  <si>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</si>
  <si>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</si>
  <si>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</si>
  <si>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</si>
  <si>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</si>
  <si>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</si>
  <si>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</si>
  <si>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</si>
  <si>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</si>
  <si>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</si>
  <si>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</si>
  <si>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</si>
  <si>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</si>
  <si>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</si>
  <si>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</si>
  <si>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</si>
  <si>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</si>
  <si>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</si>
  <si>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</si>
  <si>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</si>
  <si>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</si>
  <si>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</si>
  <si>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</si>
  <si>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</si>
  <si>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</si>
  <si>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</si>
  <si>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</si>
  <si>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</si>
  <si>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</si>
  <si>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</si>
  <si>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</si>
  <si>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</si>
  <si>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</si>
  <si>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</si>
  <si>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</si>
  <si>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</si>
  <si>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</si>
  <si>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</si>
  <si>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</si>
  <si>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</si>
  <si>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</si>
  <si>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</si>
  <si>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</si>
  <si>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</si>
  <si>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</si>
  <si>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</si>
  <si>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</si>
  <si>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</si>
  <si>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</si>
  <si>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</si>
  <si>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</si>
  <si>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</si>
  <si>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</si>
  <si>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</si>
  <si>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</si>
  <si>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</si>
  <si>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</si>
  <si>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</si>
  <si>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</si>
  <si>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</si>
  <si>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</si>
  <si>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</si>
  <si>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</si>
  <si>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</si>
  <si>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</si>
  <si>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</si>
  <si>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</si>
  <si>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</si>
  <si>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</si>
  <si>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</si>
  <si>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</si>
  <si>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</si>
  <si>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</si>
  <si>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</si>
  <si>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</si>
  <si>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</si>
  <si>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</si>
  <si>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</si>
  <si>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</si>
  <si>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</si>
  <si>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</si>
  <si>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</si>
  <si>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</si>
  <si>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</si>
  <si>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</si>
  <si>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</si>
  <si>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</si>
  <si>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</si>
  <si>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</si>
  <si>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</si>
  <si>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</si>
  <si>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</si>
  <si>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</si>
  <si>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</si>
  <si>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</si>
  <si>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</si>
  <si>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</si>
  <si>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</si>
  <si>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</si>
  <si>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</si>
  <si>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</si>
  <si>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</si>
  <si>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</si>
  <si>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</si>
  <si>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</si>
  <si>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</si>
  <si>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</si>
  <si>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</si>
  <si>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</si>
  <si>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</si>
  <si>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</si>
  <si>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</si>
  <si>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</si>
  <si>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</si>
  <si>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</si>
  <si>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</si>
  <si>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</si>
  <si>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</si>
  <si>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</si>
  <si>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</si>
  <si>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</si>
  <si>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</si>
  <si>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</si>
  <si>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</si>
  <si>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</si>
  <si>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</si>
  <si>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</si>
  <si>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</si>
  <si>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</si>
  <si>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</si>
  <si>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</si>
  <si>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</si>
  <si>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</si>
  <si>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</si>
  <si>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</si>
  <si>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</si>
  <si>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</si>
  <si>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</si>
  <si>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</si>
  <si>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</si>
  <si>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</si>
  <si>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</si>
  <si>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</si>
  <si>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</si>
  <si>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</si>
  <si>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</si>
  <si>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</si>
  <si>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</si>
  <si>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</si>
  <si>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</si>
  <si>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</si>
  <si>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</si>
  <si>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</si>
  <si>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</si>
  <si>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</si>
  <si>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</si>
  <si>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</si>
  <si>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</si>
  <si>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</si>
  <si>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</si>
  <si>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</si>
  <si>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</si>
  <si>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</si>
  <si>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</si>
  <si>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</si>
  <si>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</si>
  <si>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</si>
  <si>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</si>
  <si>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</si>
  <si>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</si>
  <si>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</si>
  <si>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</si>
  <si>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</si>
  <si>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</si>
  <si>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</si>
  <si>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</si>
  <si>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</si>
  <si>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</si>
  <si>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</si>
  <si>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</si>
  <si>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</si>
  <si>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</si>
  <si>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</si>
  <si>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</si>
  <si>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</si>
  <si>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</si>
  <si>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</si>
  <si>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</si>
  <si>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</si>
  <si>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</si>
  <si>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</si>
  <si>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</si>
  <si>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</si>
  <si>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</si>
  <si>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</si>
  <si>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</si>
  <si>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</si>
  <si>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</si>
  <si>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</si>
  <si>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</si>
  <si>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</si>
  <si>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</si>
  <si>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</si>
  <si>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</si>
  <si>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</si>
  <si>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</si>
  <si>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</si>
  <si>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</si>
  <si>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</si>
  <si>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</si>
  <si>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</si>
  <si>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</si>
  <si>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</si>
  <si>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</si>
  <si>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</si>
  <si>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</si>
  <si>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</si>
  <si>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</si>
  <si>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</si>
  <si>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</si>
  <si>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</si>
  <si>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</si>
  <si>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</si>
  <si>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</si>
  <si>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</si>
  <si>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</si>
  <si>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</si>
  <si>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</si>
  <si>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</si>
  <si>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</si>
  <si>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</si>
  <si>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</si>
  <si>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</si>
  <si>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</si>
  <si>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</si>
  <si>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</si>
  <si>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</si>
  <si>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</si>
  <si>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</si>
  <si>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</si>
  <si>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</si>
  <si>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</si>
  <si>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</si>
  <si>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</si>
  <si>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</si>
  <si>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</si>
  <si>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</si>
  <si>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</si>
  <si>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</si>
  <si>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</si>
  <si>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</si>
  <si>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</si>
  <si>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</si>
  <si>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</si>
  <si>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</si>
  <si>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</si>
  <si>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</si>
  <si>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</si>
  <si>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</si>
  <si>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</si>
  <si>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</si>
  <si>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</si>
  <si>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</si>
  <si>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</si>
  <si>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</si>
  <si>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</si>
  <si>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</si>
  <si>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</si>
  <si>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</si>
  <si>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</si>
  <si>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</si>
  <si>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</si>
  <si>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</si>
  <si>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</si>
  <si>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</si>
  <si>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</si>
  <si>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</si>
  <si>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</si>
  <si>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</si>
  <si>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</si>
  <si>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</si>
  <si>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</si>
  <si>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</si>
  <si>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</si>
  <si>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</si>
  <si>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</si>
  <si>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</si>
  <si>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</si>
  <si>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</si>
  <si>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</si>
  <si>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</si>
  <si>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</si>
  <si>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</si>
  <si>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</si>
  <si>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</si>
  <si>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</si>
  <si>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</si>
  <si>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</si>
  <si>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</si>
  <si>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</si>
  <si>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</si>
  <si>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</si>
  <si>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</si>
  <si>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</si>
  <si>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</si>
  <si>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</si>
  <si>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</si>
  <si>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</si>
  <si>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</si>
  <si>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</si>
  <si>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</si>
  <si>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</si>
  <si>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</si>
  <si>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</si>
  <si>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</si>
  <si>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</si>
  <si>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</si>
  <si>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</si>
  <si>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</si>
  <si>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</si>
  <si>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</si>
  <si>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</si>
  <si>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</si>
  <si>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</si>
  <si>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</si>
  <si>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</si>
  <si>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</si>
  <si>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</si>
  <si>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</si>
  <si>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</si>
  <si>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</si>
  <si>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</si>
  <si>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</si>
  <si>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</si>
  <si>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</si>
  <si>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</si>
  <si>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</si>
  <si>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</si>
  <si>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</si>
  <si>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</si>
  <si>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</si>
  <si>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</si>
  <si>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</si>
  <si>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</si>
  <si>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</si>
  <si>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</si>
  <si>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</si>
  <si>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</si>
  <si>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</si>
  <si>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</si>
  <si>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</si>
  <si>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</si>
  <si>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</si>
  <si>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</si>
  <si>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</si>
  <si>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</si>
  <si>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</si>
  <si>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</si>
  <si>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</si>
  <si>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</si>
  <si>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</si>
  <si>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</si>
  <si>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</si>
  <si>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</si>
  <si>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</si>
  <si>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</si>
  <si>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</si>
  <si>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</si>
  <si>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</si>
  <si>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</si>
  <si>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</si>
  <si>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</si>
  <si>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</si>
  <si>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</si>
  <si>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</si>
  <si>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</si>
  <si>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</si>
  <si>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</si>
  <si>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</si>
  <si>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</si>
  <si>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</si>
  <si>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</si>
  <si>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</si>
  <si>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</si>
  <si>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</si>
  <si>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</si>
  <si>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</si>
  <si>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</si>
  <si>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</si>
  <si>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</si>
  <si>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</si>
  <si>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</si>
  <si>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</si>
  <si>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</si>
  <si>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</si>
  <si>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</si>
  <si>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</si>
  <si>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</si>
  <si>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</si>
  <si>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</si>
  <si>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</si>
  <si>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</si>
  <si>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</si>
  <si>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</si>
  <si>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</si>
  <si>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</si>
  <si>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</si>
  <si>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</si>
  <si>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</si>
  <si>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</si>
  <si>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</si>
  <si>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</si>
  <si>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</si>
  <si>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</si>
  <si>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</si>
  <si>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</si>
  <si>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</si>
  <si>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</si>
  <si>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</si>
  <si>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</si>
  <si>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</si>
  <si>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</si>
  <si>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</si>
  <si>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</si>
  <si>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</si>
  <si>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</si>
  <si>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</si>
  <si>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</si>
  <si>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</si>
  <si>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</si>
  <si>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</si>
  <si>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</si>
  <si>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</si>
  <si>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</si>
  <si>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</si>
  <si>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</si>
  <si>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</si>
  <si>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</si>
  <si>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</si>
  <si>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</si>
  <si>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</si>
  <si>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</si>
  <si>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</si>
  <si>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</si>
  <si>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</si>
  <si>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</si>
  <si>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</si>
  <si>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</si>
  <si>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</si>
  <si>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</si>
  <si>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</si>
  <si>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</si>
  <si>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</si>
  <si>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</si>
  <si>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</si>
  <si>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</si>
  <si>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</si>
  <si>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</si>
  <si>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</si>
  <si>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</si>
  <si>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</si>
  <si>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</si>
  <si>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</si>
  <si>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</si>
  <si>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</si>
  <si>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</si>
  <si>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</si>
  <si>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</si>
  <si>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</si>
  <si>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</si>
  <si>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</si>
  <si>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</si>
  <si>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</si>
  <si>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</si>
  <si>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</si>
  <si>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</si>
  <si>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</si>
  <si>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</si>
  <si>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</si>
  <si>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</si>
  <si>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</si>
  <si>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</si>
  <si>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</si>
  <si>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</si>
  <si>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</si>
  <si>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</si>
  <si>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</si>
  <si>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</si>
  <si>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</si>
  <si>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</si>
  <si>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</si>
  <si>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</si>
  <si>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</si>
  <si>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</si>
  <si>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</si>
  <si>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</si>
  <si>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</si>
  <si>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</si>
  <si>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</si>
  <si>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</si>
  <si>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</si>
  <si>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</si>
  <si>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</si>
  <si>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</si>
  <si>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</si>
  <si>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</si>
  <si>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</si>
  <si>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</si>
  <si>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</si>
  <si>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</si>
  <si>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</si>
  <si>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</si>
  <si>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</si>
  <si>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</si>
  <si>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</si>
  <si>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</si>
  <si>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</si>
  <si>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</si>
  <si>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</si>
  <si>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</si>
  <si>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</si>
  <si>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</si>
  <si>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</si>
  <si>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</si>
  <si>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</si>
  <si>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</si>
  <si>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</si>
  <si>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</si>
  <si>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</si>
  <si>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</si>
  <si>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</si>
  <si>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</si>
  <si>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</si>
  <si>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</si>
  <si>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</si>
  <si>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</si>
  <si>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</si>
  <si>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</si>
  <si>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</si>
  <si>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</si>
  <si>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</si>
  <si>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</si>
  <si>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</si>
  <si>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</si>
  <si>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</si>
  <si>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</si>
  <si>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</si>
  <si>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</si>
  <si>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</si>
  <si>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</si>
  <si>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</si>
  <si>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</si>
  <si>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</si>
  <si>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</si>
  <si>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</si>
  <si>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</si>
  <si>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</si>
  <si>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</si>
  <si>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</si>
  <si>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</si>
  <si>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</si>
  <si>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</si>
  <si>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</si>
  <si>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</si>
  <si>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</si>
  <si>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</si>
  <si>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</si>
  <si>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</si>
  <si>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</si>
  <si>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</si>
  <si>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</si>
  <si>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</si>
  <si>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</si>
  <si>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</si>
  <si>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</si>
  <si>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</si>
  <si>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</si>
  <si>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</si>
  <si>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</si>
  <si>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</si>
  <si>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</si>
  <si>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</si>
  <si>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</si>
  <si>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</si>
  <si>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</si>
  <si>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</si>
  <si>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</si>
  <si>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</si>
  <si>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</si>
  <si>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</si>
  <si>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</si>
  <si>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</si>
  <si>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</si>
  <si>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</si>
  <si>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</si>
  <si>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</si>
  <si>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</si>
  <si>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</si>
  <si>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</si>
  <si>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</si>
  <si>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</si>
  <si>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</si>
  <si>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</si>
  <si>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</si>
  <si>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</si>
  <si>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</si>
  <si>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</si>
  <si>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</si>
  <si>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</si>
  <si>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</si>
  <si>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</si>
  <si>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</si>
  <si>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</si>
  <si>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</si>
  <si>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</si>
  <si>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</si>
  <si>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</si>
  <si>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</si>
  <si>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</si>
  <si>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</si>
  <si>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</si>
  <si>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</si>
  <si>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</si>
  <si>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</si>
  <si>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</si>
  <si>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</si>
  <si>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</si>
  <si>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</si>
  <si>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</si>
  <si>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</si>
  <si>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</si>
  <si>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</si>
  <si>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</si>
  <si>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</si>
  <si>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</si>
  <si>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</si>
  <si>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</si>
  <si>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</si>
  <si>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</si>
  <si>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</si>
  <si>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</si>
  <si>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</si>
  <si>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</si>
  <si>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</si>
  <si>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</si>
  <si>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</si>
  <si>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</si>
  <si>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</si>
  <si>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</si>
  <si>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</si>
  <si>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</si>
  <si>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</si>
  <si>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</si>
  <si>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</si>
  <si>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</si>
  <si>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</si>
  <si>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</si>
  <si>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</si>
  <si>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</si>
  <si>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</si>
  <si>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</si>
  <si>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</si>
  <si>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</si>
  <si>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</si>
  <si>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</si>
  <si>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</si>
  <si>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</si>
  <si>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</si>
  <si>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</si>
  <si>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</si>
  <si>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</si>
  <si>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</si>
  <si>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</si>
  <si>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</si>
  <si>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</si>
  <si>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</si>
  <si>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</si>
  <si>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</si>
  <si>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</si>
  <si>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</si>
  <si>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</si>
  <si>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</si>
  <si>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</si>
  <si>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</si>
  <si>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</si>
  <si>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</si>
  <si>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</si>
  <si>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</si>
  <si>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</si>
  <si>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</si>
  <si>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</si>
  <si>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</si>
  <si>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</si>
  <si>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</si>
  <si>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</si>
  <si>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</si>
  <si>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</si>
  <si>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</si>
  <si>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</si>
  <si>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</si>
  <si>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</si>
  <si>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</si>
  <si>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</si>
  <si>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</si>
  <si>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</si>
  <si>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</si>
  <si>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</si>
  <si>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</si>
  <si>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</si>
  <si>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</si>
  <si>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</si>
  <si>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</si>
  <si>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</si>
  <si>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</si>
  <si>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</si>
  <si>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</si>
  <si>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</si>
  <si>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</si>
  <si>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</si>
  <si>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</si>
  <si>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</si>
  <si>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</si>
  <si>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</si>
  <si>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</si>
  <si>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</si>
  <si>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</si>
  <si>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</si>
  <si>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</si>
  <si>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</si>
  <si>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</si>
  <si>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</si>
  <si>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</si>
  <si>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</si>
  <si>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</si>
  <si>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</si>
  <si>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</si>
  <si>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</si>
  <si>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</si>
  <si>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</si>
  <si>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</si>
  <si>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</si>
  <si>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</si>
  <si>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</si>
  <si>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</si>
  <si>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</si>
  <si>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</si>
  <si>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</si>
  <si>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</si>
  <si>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</si>
  <si>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</si>
  <si>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</si>
  <si>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</si>
  <si>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</si>
  <si>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</si>
  <si>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</si>
  <si>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</si>
  <si>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</si>
  <si>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</si>
  <si>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</si>
  <si>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</si>
  <si>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</si>
  <si>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</si>
  <si>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</si>
  <si>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</si>
  <si>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</si>
  <si>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</si>
  <si>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</si>
  <si>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</si>
  <si>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</si>
  <si>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</si>
  <si>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</si>
  <si>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</si>
  <si>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</si>
  <si>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</si>
  <si>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</si>
  <si>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</si>
  <si>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</si>
  <si>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</si>
  <si>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</si>
  <si>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</si>
  <si>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</si>
  <si>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</si>
  <si>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</si>
  <si>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</si>
  <si>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</si>
  <si>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</si>
  <si>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</si>
  <si>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</si>
  <si>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</si>
  <si>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</si>
  <si>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</si>
  <si>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</si>
  <si>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</si>
  <si>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</si>
  <si>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</si>
  <si>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</si>
  <si>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</si>
  <si>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</si>
  <si>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</si>
  <si>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</si>
  <si>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</si>
  <si>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</si>
  <si>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</si>
  <si>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</si>
  <si>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</si>
  <si>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</si>
  <si>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</si>
  <si>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</si>
  <si>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</si>
  <si>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</si>
  <si>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</si>
  <si>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</si>
  <si>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</si>
  <si>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</si>
  <si>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</si>
  <si>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</si>
  <si>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</si>
  <si>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</si>
  <si>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</si>
  <si>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</si>
  <si>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</si>
  <si>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</si>
  <si>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</si>
  <si>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</si>
  <si>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</si>
  <si>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</si>
  <si>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</si>
  <si>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</si>
  <si>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</si>
  <si>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</si>
  <si>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</si>
  <si>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</si>
  <si>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</si>
  <si>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</si>
  <si>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</si>
  <si>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</si>
  <si>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</si>
  <si>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</si>
  <si>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</si>
  <si>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</si>
  <si>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</si>
  <si>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</si>
  <si>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</si>
  <si>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</si>
  <si>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</si>
  <si>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</si>
  <si>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</si>
  <si>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</si>
  <si>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</si>
  <si>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</si>
  <si>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</si>
  <si>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</si>
  <si>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</si>
  <si>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</si>
  <si>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</si>
  <si>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</si>
  <si>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</si>
  <si>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</si>
  <si>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</si>
  <si>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</si>
  <si>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</si>
  <si>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</si>
  <si>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</si>
  <si>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</si>
  <si>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</si>
  <si>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</si>
  <si>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</si>
  <si>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</si>
  <si>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</si>
  <si>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</si>
  <si>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</si>
  <si>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</si>
  <si>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</si>
  <si>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</si>
  <si>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</si>
  <si>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</si>
  <si>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</si>
  <si>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</si>
  <si>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</si>
  <si>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</si>
  <si>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</si>
  <si>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</si>
  <si>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</si>
  <si>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</si>
  <si>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</si>
  <si>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</si>
  <si>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</si>
  <si>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</si>
  <si>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</si>
  <si>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</si>
  <si>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</si>
  <si>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</si>
  <si>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</si>
  <si>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</si>
  <si>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</si>
  <si>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</si>
  <si>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</si>
  <si>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</si>
  <si>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</si>
  <si>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</si>
  <si>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</si>
  <si>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</si>
  <si>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</si>
  <si>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</si>
  <si>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</si>
  <si>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</si>
  <si>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</si>
  <si>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</si>
  <si>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</si>
  <si>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</si>
  <si>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</si>
  <si>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</si>
  <si>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</si>
  <si>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</si>
  <si>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</si>
  <si>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</si>
  <si>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</si>
  <si>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</si>
  <si>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</si>
  <si>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</si>
  <si>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</si>
  <si>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</si>
  <si>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</si>
  <si>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</si>
  <si>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</si>
  <si>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</si>
  <si>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</si>
  <si>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</si>
  <si>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</si>
  <si>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</si>
  <si>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</si>
  <si>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</si>
  <si>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</si>
  <si>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</si>
  <si>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</si>
  <si>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</si>
  <si>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</si>
  <si>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</si>
  <si>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</si>
  <si>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</si>
  <si>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</si>
  <si>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</si>
  <si>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</si>
  <si>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</si>
  <si>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</si>
  <si>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</si>
  <si>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</si>
  <si>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</si>
  <si>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</si>
  <si>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</si>
  <si>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</si>
  <si>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</si>
  <si>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</si>
  <si>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</si>
  <si>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</si>
  <si>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</si>
  <si>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</si>
  <si>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</si>
  <si>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</si>
  <si>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</si>
  <si>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</si>
  <si>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</si>
  <si>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</si>
  <si>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</si>
  <si>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</si>
  <si>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</si>
  <si>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</si>
  <si>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</si>
  <si>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</si>
  <si>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</si>
  <si>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</si>
  <si>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</si>
  <si>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</si>
  <si>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</si>
  <si>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</si>
  <si>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</si>
  <si>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</si>
  <si>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</si>
  <si>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</si>
  <si>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</si>
  <si>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</si>
  <si>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</si>
  <si>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</si>
  <si>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</si>
  <si>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</si>
  <si>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</si>
  <si>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</si>
  <si>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</si>
  <si>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</si>
  <si>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</si>
  <si>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</si>
  <si>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</si>
  <si>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</si>
  <si>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</si>
  <si>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</si>
  <si>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</si>
  <si>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</si>
  <si>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</si>
  <si>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</si>
  <si>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</si>
  <si>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</si>
  <si>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</si>
  <si>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</si>
  <si>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</si>
  <si>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</si>
  <si>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</si>
  <si>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</si>
  <si>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</si>
  <si>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</si>
  <si>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</si>
  <si>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</si>
  <si>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</si>
  <si>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</si>
  <si>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</si>
  <si>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</si>
  <si>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</si>
  <si>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</si>
  <si>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</si>
  <si>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</si>
  <si>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</si>
  <si>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</si>
  <si>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</si>
  <si>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</si>
  <si>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</si>
  <si>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</si>
  <si>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</si>
  <si>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</si>
  <si>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</si>
  <si>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</si>
  <si>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</si>
  <si>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</si>
  <si>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</si>
  <si>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</si>
  <si>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</si>
  <si>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</si>
  <si>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</si>
  <si>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</si>
  <si>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</si>
  <si>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</si>
  <si>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</si>
  <si>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</si>
  <si>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</si>
  <si>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</si>
  <si>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</si>
  <si>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</si>
  <si>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</si>
  <si>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</si>
  <si>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</si>
  <si>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</si>
  <si>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</si>
  <si>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</si>
  <si>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</si>
  <si>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</si>
  <si>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</si>
  <si>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</si>
  <si>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</si>
  <si>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</si>
  <si>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</si>
  <si>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</si>
  <si>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</si>
  <si>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</si>
  <si>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</si>
  <si>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</si>
  <si>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</si>
  <si>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</si>
  <si>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</si>
  <si>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</si>
  <si>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</si>
  <si>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</si>
  <si>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</si>
  <si>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</si>
  <si>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</si>
  <si>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</si>
  <si>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</si>
  <si>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</si>
  <si>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</si>
  <si>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</si>
  <si>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</si>
  <si>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</si>
  <si>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</si>
  <si>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</si>
  <si>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</si>
  <si>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</si>
  <si>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</si>
  <si>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</si>
  <si>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</si>
  <si>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</si>
  <si>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</si>
  <si>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</si>
  <si>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</si>
  <si>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</si>
  <si>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</si>
  <si>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</si>
  <si>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</si>
  <si>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</si>
  <si>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</si>
  <si>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</si>
  <si>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</si>
  <si>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</si>
  <si>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</si>
  <si>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</si>
  <si>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</si>
  <si>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</si>
  <si>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</si>
  <si>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</si>
  <si>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</si>
  <si>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</si>
  <si>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</si>
  <si>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</si>
  <si>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</si>
  <si>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</si>
  <si>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</si>
  <si>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</si>
  <si>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</si>
  <si>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</si>
  <si>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</si>
  <si>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</si>
  <si>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</si>
  <si>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</si>
  <si>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</si>
  <si>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</si>
  <si>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</si>
  <si>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</si>
  <si>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</si>
  <si>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</si>
  <si>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</si>
  <si>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</si>
  <si>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</si>
  <si>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</si>
  <si>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</si>
  <si>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</si>
  <si>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</si>
  <si>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</si>
  <si>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</si>
  <si>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</si>
  <si>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</si>
  <si>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</si>
  <si>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</si>
  <si>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</si>
  <si>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</si>
  <si>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</si>
  <si>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</si>
  <si>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</si>
  <si>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</si>
  <si>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</si>
  <si>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</si>
  <si>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</si>
  <si>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</si>
  <si>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</si>
  <si>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</si>
  <si>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</si>
  <si>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</si>
  <si>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</si>
  <si>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</si>
  <si>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</si>
  <si>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</si>
  <si>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</si>
  <si>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</si>
  <si>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</si>
  <si>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</si>
  <si>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</si>
  <si>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</si>
  <si>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</si>
  <si>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</si>
  <si>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</si>
  <si>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</si>
  <si>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</si>
  <si>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</si>
  <si>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</si>
  <si>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</si>
  <si>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</si>
  <si>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</si>
  <si>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</si>
  <si>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</si>
  <si>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</si>
  <si>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</si>
  <si>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</si>
  <si>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</si>
  <si>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</si>
  <si>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</si>
  <si>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</si>
  <si>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</si>
  <si>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</si>
  <si>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</si>
  <si>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</si>
  <si>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</si>
  <si>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</si>
  <si>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</si>
  <si>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</si>
  <si>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</si>
  <si>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</si>
  <si>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</si>
  <si>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</si>
  <si>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</si>
  <si>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</si>
  <si>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</si>
  <si>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</si>
  <si>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</si>
  <si>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</si>
  <si>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</si>
  <si>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</si>
  <si>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</si>
  <si>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</si>
  <si>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</si>
  <si>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</si>
  <si>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</si>
  <si>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</si>
  <si>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</si>
  <si>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</si>
  <si>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</si>
  <si>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</si>
  <si>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</si>
  <si>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</si>
  <si>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</si>
  <si>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</si>
  <si>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</si>
  <si>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</si>
  <si>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</si>
  <si>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</si>
  <si>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</si>
  <si>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</si>
  <si>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</si>
  <si>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</si>
  <si>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</si>
  <si>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</si>
  <si>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</si>
  <si>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</si>
  <si>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</si>
  <si>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</si>
  <si>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</si>
  <si>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</si>
  <si>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</si>
  <si>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</si>
  <si>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</si>
  <si>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</si>
  <si>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</si>
  <si>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</si>
  <si>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</si>
  <si>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</si>
  <si>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</si>
  <si>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</si>
  <si>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</si>
  <si>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</si>
  <si>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</si>
  <si>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</si>
  <si>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</si>
  <si>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</si>
  <si>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</si>
  <si>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</si>
  <si>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</si>
  <si>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</si>
  <si>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</si>
  <si>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</si>
  <si>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</si>
  <si>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</si>
  <si>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</si>
  <si>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</si>
  <si>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</si>
  <si>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</si>
  <si>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</si>
  <si>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</si>
  <si>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</si>
  <si>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</si>
  <si>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</si>
  <si>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</si>
  <si>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</si>
  <si>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</si>
  <si>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</si>
  <si>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</si>
  <si>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</si>
  <si>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</si>
  <si>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</si>
  <si>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</si>
  <si>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</si>
  <si>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</si>
  <si>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</si>
  <si>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</si>
  <si>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</si>
  <si>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</si>
  <si>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</si>
  <si>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</si>
  <si>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</si>
  <si>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</si>
  <si>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</si>
  <si>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</si>
  <si>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</si>
  <si>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</si>
  <si>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</si>
  <si>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</si>
  <si>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</si>
  <si>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</si>
  <si>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</si>
  <si>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</si>
  <si>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</si>
  <si>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</si>
  <si>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</si>
  <si>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</si>
  <si>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</si>
  <si>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</si>
  <si>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</si>
  <si>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</si>
  <si>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</si>
  <si>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</si>
  <si>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</si>
  <si>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</si>
  <si>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</si>
  <si>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</si>
  <si>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</si>
  <si>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</si>
  <si>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</si>
  <si>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</si>
  <si>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</si>
  <si>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</si>
  <si>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</si>
  <si>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</si>
  <si>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</si>
  <si>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</si>
  <si>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</si>
  <si>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</si>
  <si>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</si>
  <si>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</si>
  <si>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</si>
  <si>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</si>
  <si>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</si>
  <si>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</si>
  <si>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</si>
  <si>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</si>
  <si>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</si>
  <si>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</si>
  <si>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</si>
  <si>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</si>
  <si>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</si>
  <si>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</si>
  <si>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</si>
  <si>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</si>
  <si>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</si>
  <si>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</si>
  <si>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</si>
  <si>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</si>
  <si>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</si>
  <si>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</si>
  <si>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</si>
  <si>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</si>
  <si>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</si>
  <si>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</si>
  <si>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</si>
  <si>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</si>
  <si>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</si>
  <si>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</si>
  <si>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</si>
  <si>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</si>
  <si>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</si>
  <si>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</si>
  <si>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</si>
  <si>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</si>
  <si>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</si>
  <si>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</si>
  <si>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</si>
  <si>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</si>
  <si>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</si>
  <si>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</si>
  <si>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</si>
  <si>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</si>
  <si>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</si>
  <si>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</si>
  <si>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</si>
  <si>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</si>
  <si>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</si>
  <si>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</si>
  <si>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</si>
  <si>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</si>
  <si>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</si>
  <si>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</si>
  <si>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</si>
  <si>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</si>
  <si>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</si>
  <si>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</si>
  <si>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</si>
  <si>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</si>
  <si>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</si>
  <si>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</si>
  <si>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</si>
  <si>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</si>
  <si>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</si>
  <si>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</si>
  <si>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</si>
  <si>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</si>
  <si>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</si>
  <si>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</si>
  <si>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</si>
  <si>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</si>
  <si>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</si>
  <si>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</si>
  <si>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</si>
  <si>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</si>
  <si>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</si>
  <si>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</si>
  <si>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</si>
  <si>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</si>
  <si>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</si>
  <si>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</si>
  <si>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</si>
  <si>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</si>
  <si>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</si>
  <si>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</si>
  <si>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</si>
  <si>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</si>
  <si>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</si>
  <si>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</si>
  <si>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</si>
  <si>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</si>
  <si>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</si>
  <si>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</si>
  <si>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</si>
  <si>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</si>
  <si>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</si>
  <si>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</si>
  <si>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</si>
  <si>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</si>
  <si>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</si>
  <si>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</si>
  <si>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</si>
  <si>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</si>
  <si>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</si>
  <si>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</si>
  <si>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</si>
  <si>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</si>
  <si>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</si>
  <si>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</si>
  <si>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</si>
  <si>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</si>
  <si>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</si>
  <si>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</si>
  <si>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</si>
  <si>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</si>
  <si>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</si>
  <si>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</si>
  <si>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</si>
  <si>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</si>
  <si>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</si>
  <si>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</si>
  <si>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</si>
  <si>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</si>
  <si>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</si>
  <si>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</si>
  <si>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</si>
  <si>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</si>
  <si>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</si>
  <si>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</si>
  <si>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</si>
  <si>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</si>
  <si>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</si>
  <si>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</si>
  <si>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</si>
  <si>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</si>
  <si>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</si>
  <si>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</si>
  <si>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</si>
  <si>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</si>
  <si>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</si>
  <si>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</si>
  <si>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</si>
  <si>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</si>
  <si>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</si>
  <si>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</si>
  <si>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</si>
  <si>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</si>
  <si>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</si>
  <si>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</si>
  <si>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</si>
  <si>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</si>
  <si>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</si>
  <si>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</si>
  <si>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</si>
  <si>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</si>
  <si>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</si>
  <si>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</si>
  <si>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</si>
  <si>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</si>
  <si>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</si>
  <si>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</si>
  <si>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</si>
  <si>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</si>
  <si>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</si>
  <si>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</si>
  <si>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</si>
  <si>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</si>
  <si>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</si>
  <si>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</si>
  <si>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</si>
  <si>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</si>
  <si>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</si>
  <si>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</si>
  <si>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</si>
  <si>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</si>
  <si>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</si>
  <si>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</si>
  <si>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</si>
  <si>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</si>
  <si>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</si>
  <si>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</si>
  <si>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</si>
  <si>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</si>
  <si>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</si>
  <si>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</si>
  <si>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</si>
  <si>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</si>
  <si>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</si>
  <si>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</si>
  <si>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</si>
  <si>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</si>
  <si>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</si>
  <si>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</si>
  <si>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</si>
  <si>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</si>
  <si>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</si>
  <si>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</si>
  <si>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</si>
  <si>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</si>
  <si>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</si>
  <si>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</si>
  <si>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</si>
  <si>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</si>
  <si>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</si>
  <si>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</si>
  <si>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</si>
  <si>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</si>
  <si>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</si>
  <si>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</si>
  <si>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</si>
  <si>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</si>
  <si>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</si>
  <si>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</si>
  <si>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</si>
  <si>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</si>
  <si>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</si>
  <si>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</si>
  <si>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</si>
  <si>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</si>
  <si>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</si>
  <si>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</si>
  <si>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</si>
  <si>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</si>
  <si>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</si>
  <si>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</si>
  <si>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</si>
  <si>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</si>
  <si>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</si>
  <si>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</si>
  <si>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</si>
  <si>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</si>
  <si>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</si>
  <si>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</si>
  <si>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</si>
  <si>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</si>
  <si>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</si>
  <si>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</si>
  <si>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</si>
  <si>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</si>
  <si>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</si>
  <si>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</si>
  <si>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</si>
  <si>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</si>
  <si>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</si>
  <si>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</si>
  <si>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</si>
  <si>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</si>
  <si>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</si>
  <si>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</si>
  <si>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</si>
  <si>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</si>
  <si>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</si>
  <si>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</si>
  <si>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</si>
  <si>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</si>
  <si>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</si>
  <si>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</si>
  <si>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</si>
  <si>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</si>
  <si>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</si>
  <si>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</si>
  <si>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</si>
  <si>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</si>
  <si>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</si>
  <si>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</si>
  <si>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</si>
  <si>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</si>
  <si>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</si>
  <si>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</si>
  <si>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</si>
  <si>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</si>
  <si>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</si>
  <si>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</si>
  <si>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</si>
  <si>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</si>
  <si>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</si>
  <si>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</si>
  <si>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</si>
  <si>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</si>
  <si>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</si>
  <si>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</si>
  <si>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</si>
  <si>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</si>
  <si>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</si>
  <si>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</si>
  <si>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</si>
  <si>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</si>
  <si>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</si>
  <si>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</si>
  <si>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</si>
  <si>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</si>
  <si>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</si>
  <si>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</si>
  <si>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</si>
  <si>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</si>
  <si>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</si>
  <si>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</si>
  <si>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</si>
  <si>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</si>
  <si>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</si>
  <si>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</si>
  <si>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</si>
  <si>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</si>
  <si>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</si>
  <si>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</si>
  <si>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</si>
  <si>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</si>
  <si>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</si>
  <si>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</si>
  <si>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</si>
  <si>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</si>
  <si>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</si>
  <si>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</si>
  <si>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</si>
  <si>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</si>
  <si>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</si>
  <si>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</si>
  <si>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</si>
  <si>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</si>
  <si>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</si>
  <si>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</si>
  <si>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</si>
  <si>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</si>
  <si>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</si>
  <si>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</si>
  <si>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</si>
  <si>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</si>
  <si>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</si>
  <si>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</si>
  <si>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</si>
  <si>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</si>
  <si>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</si>
  <si>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</si>
  <si>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</si>
  <si>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</si>
  <si>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</si>
  <si>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</si>
  <si>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</si>
  <si>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</si>
  <si>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</si>
  <si>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</si>
  <si>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</si>
  <si>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</si>
  <si>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</si>
  <si>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</si>
  <si>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</si>
  <si>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</si>
  <si>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</si>
  <si>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</si>
  <si>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</si>
  <si>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</si>
  <si>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</si>
  <si>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</si>
  <si>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</si>
  <si>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</si>
  <si>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</si>
  <si>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</si>
  <si>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</si>
  <si>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</si>
  <si>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</si>
  <si>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</si>
  <si>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</si>
  <si>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</si>
  <si>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</si>
  <si>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</si>
  <si>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</si>
  <si>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</si>
  <si>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</si>
  <si>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</si>
  <si>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</si>
  <si>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</si>
  <si>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</si>
  <si>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</si>
  <si>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</si>
  <si>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</si>
  <si>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</si>
  <si>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</si>
  <si>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</si>
  <si>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</si>
  <si>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</si>
  <si>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</si>
  <si>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</si>
  <si>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</si>
  <si>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</si>
  <si>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</si>
  <si>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</si>
  <si>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</si>
  <si>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</si>
  <si>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</si>
  <si>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</si>
  <si>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</si>
  <si>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</si>
  <si>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</si>
  <si>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</si>
  <si>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</si>
  <si>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</si>
  <si>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</si>
  <si>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</si>
  <si>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</si>
  <si>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</si>
  <si>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</si>
  <si>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</si>
  <si>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</si>
  <si>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</si>
  <si>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</si>
  <si>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</si>
  <si>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</si>
  <si>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</si>
  <si>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</si>
  <si>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</si>
  <si>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</si>
  <si>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</si>
  <si>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</si>
  <si>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</si>
  <si>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</si>
  <si>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</si>
  <si>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</si>
  <si>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</si>
  <si>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</si>
  <si>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</si>
  <si>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</si>
  <si>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</si>
  <si>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</si>
  <si>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</si>
  <si>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</si>
  <si>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</si>
  <si>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</si>
  <si>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</si>
  <si>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</si>
  <si>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</si>
  <si>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</si>
  <si>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</si>
  <si>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</si>
  <si>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</si>
  <si>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</si>
  <si>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</si>
  <si>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</si>
  <si>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</si>
  <si>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</si>
  <si>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</si>
  <si>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</si>
  <si>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</si>
  <si>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</si>
  <si>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</si>
  <si>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</si>
  <si>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</si>
  <si>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</si>
  <si>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</si>
  <si>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</si>
  <si>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</si>
  <si>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</si>
  <si>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</si>
  <si>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</si>
  <si>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</si>
  <si>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</si>
  <si>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</si>
  <si>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</si>
  <si>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</si>
  <si>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</si>
  <si>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</si>
  <si>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</si>
  <si>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</si>
  <si>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</si>
  <si>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</si>
  <si>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</si>
  <si>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</si>
  <si>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</si>
  <si>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</si>
  <si>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</si>
  <si>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</si>
  <si>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</si>
  <si>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</si>
  <si>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</si>
  <si>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</si>
  <si>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</si>
  <si>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</si>
  <si>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</si>
  <si>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</si>
  <si>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</si>
  <si>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</si>
  <si>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</si>
  <si>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</si>
  <si>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</si>
  <si>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</si>
  <si>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</si>
  <si>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</si>
  <si>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</si>
  <si>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</si>
  <si>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</si>
  <si>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</si>
  <si>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</si>
  <si>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</si>
  <si>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</si>
  <si>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</si>
  <si>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</si>
  <si>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</si>
  <si>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</si>
  <si>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</si>
  <si>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</si>
  <si>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</si>
  <si>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</si>
  <si>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</si>
  <si>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</si>
  <si>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</si>
  <si>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</si>
  <si>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</si>
  <si>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</si>
  <si>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</si>
  <si>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</si>
  <si>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</si>
  <si>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</si>
  <si>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</si>
  <si>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</si>
  <si>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</si>
  <si>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</si>
  <si>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</si>
  <si>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</si>
  <si>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</si>
  <si>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</si>
  <si>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</si>
  <si>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</si>
  <si>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</si>
  <si>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</si>
  <si>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</si>
  <si>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</si>
  <si>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</si>
  <si>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</si>
  <si>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</si>
  <si>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</si>
  <si>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</si>
  <si>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</si>
  <si>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</si>
  <si>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</si>
  <si>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</si>
  <si>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</si>
  <si>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</si>
  <si>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</si>
  <si>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</si>
  <si>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</si>
  <si>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</si>
  <si>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</si>
  <si>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</si>
  <si>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</si>
  <si>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</si>
  <si>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</si>
  <si>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</si>
  <si>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</si>
  <si>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</si>
  <si>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</si>
  <si>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</si>
  <si>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</si>
  <si>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</si>
  <si>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</si>
  <si>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</si>
  <si>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</si>
  <si>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</si>
  <si>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</si>
  <si>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</si>
  <si>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</si>
  <si>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</si>
  <si>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</si>
  <si>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</si>
  <si>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</si>
  <si>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</si>
  <si>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</si>
  <si>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</si>
  <si>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</si>
  <si>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</si>
  <si>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</si>
  <si>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</si>
  <si>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</si>
  <si>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</si>
  <si>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</si>
  <si>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</si>
  <si>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</si>
  <si>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</si>
  <si>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</si>
  <si>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</si>
  <si>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</si>
  <si>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</si>
  <si>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</si>
  <si>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</si>
  <si>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</si>
  <si>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</si>
  <si>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</si>
  <si>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</si>
  <si>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</si>
  <si>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</si>
  <si>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</si>
  <si>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</si>
  <si>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</si>
  <si>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</si>
  <si>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</si>
  <si>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</si>
  <si>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</si>
  <si>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</si>
  <si>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</si>
  <si>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</si>
  <si>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</si>
  <si>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</si>
  <si>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</si>
  <si>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</si>
  <si>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</si>
  <si>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</si>
  <si>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</si>
  <si>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</si>
  <si>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</si>
  <si>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</si>
  <si>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</si>
  <si>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</si>
  <si>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</si>
  <si>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</si>
  <si>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</si>
  <si>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</si>
  <si>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</si>
  <si>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</si>
  <si>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</si>
  <si>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</si>
  <si>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</si>
  <si>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</si>
  <si>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</si>
  <si>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</si>
  <si>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</si>
  <si>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</si>
  <si>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</si>
  <si>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</si>
  <si>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</si>
  <si>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</si>
  <si>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</si>
  <si>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</si>
  <si>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</si>
  <si>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</si>
  <si>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</si>
  <si>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</si>
  <si>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</si>
  <si>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</si>
  <si>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</si>
  <si>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</si>
  <si>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</si>
  <si>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</si>
  <si>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</si>
  <si>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</si>
  <si>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</si>
  <si>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</si>
  <si>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</si>
  <si>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</si>
  <si>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</si>
  <si>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</si>
  <si>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</si>
  <si>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</si>
  <si>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</si>
  <si>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</si>
  <si>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</si>
  <si>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</si>
  <si>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</si>
  <si>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</si>
  <si>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</si>
  <si>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</si>
  <si>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</si>
  <si>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</si>
  <si>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</si>
  <si>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</si>
  <si>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</si>
  <si>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</si>
  <si>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</si>
  <si>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</si>
  <si>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</si>
  <si>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</si>
  <si>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</si>
  <si>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</si>
  <si>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</si>
  <si>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</si>
  <si>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</si>
  <si>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</si>
  <si>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</si>
  <si>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</si>
  <si>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</si>
  <si>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</si>
  <si>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</si>
  <si>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</si>
  <si>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</si>
  <si>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</si>
  <si>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</si>
  <si>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</si>
  <si>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</si>
  <si>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</si>
  <si>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</si>
  <si>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</si>
  <si>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</si>
  <si>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</si>
  <si>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</si>
  <si>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</si>
  <si>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</si>
  <si>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</si>
  <si>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</si>
  <si>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</si>
  <si>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</si>
  <si>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</si>
  <si>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</si>
  <si>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</si>
  <si>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</si>
  <si>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</si>
  <si>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</si>
  <si>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</si>
  <si>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</si>
  <si>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</si>
  <si>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</si>
  <si>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</si>
  <si>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</si>
  <si>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</si>
  <si>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</si>
  <si>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</si>
  <si>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</si>
  <si>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</si>
  <si>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</si>
  <si>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</si>
  <si>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</si>
  <si>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</si>
  <si>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</si>
  <si>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</si>
  <si>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</si>
  <si>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</si>
  <si>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</si>
  <si>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</si>
  <si>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</si>
  <si>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</si>
  <si>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</si>
  <si>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</si>
  <si>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</si>
  <si>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</si>
  <si>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</si>
  <si>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</si>
  <si>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</si>
  <si>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</si>
  <si>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</si>
  <si>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</si>
  <si>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</si>
  <si>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</si>
  <si>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</si>
  <si>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</si>
  <si>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</si>
  <si>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</si>
  <si>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</si>
  <si>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</si>
  <si>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</si>
  <si>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</si>
  <si>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</si>
  <si>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</si>
  <si>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</si>
  <si>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</si>
  <si>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</si>
  <si>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</si>
  <si>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</si>
  <si>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</si>
  <si>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</si>
  <si>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</si>
  <si>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</si>
  <si>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</si>
  <si>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</si>
  <si>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</si>
  <si>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</si>
  <si>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</si>
  <si>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</si>
  <si>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</si>
  <si>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</si>
  <si>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</si>
  <si>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</si>
  <si>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</si>
  <si>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</si>
  <si>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</si>
  <si>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</si>
  <si>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</si>
  <si>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</si>
  <si>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</si>
  <si>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</si>
  <si>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</si>
  <si>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</si>
  <si>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</si>
  <si>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</si>
  <si>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</si>
  <si>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</si>
  <si>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</si>
  <si>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</si>
  <si>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</si>
  <si>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</si>
  <si>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</si>
  <si>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</si>
  <si>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</si>
  <si>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</si>
  <si>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</si>
  <si>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</si>
  <si>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</si>
  <si>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</si>
  <si>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</si>
  <si>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</si>
  <si>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</si>
  <si>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</si>
  <si>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</si>
  <si>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</si>
  <si>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</si>
  <si>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</si>
  <si>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</si>
  <si>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</si>
  <si>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</si>
  <si>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</si>
  <si>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</si>
  <si>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</si>
  <si>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</si>
  <si>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</si>
  <si>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</si>
  <si>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</si>
  <si>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</si>
  <si>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</si>
  <si>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</si>
  <si>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</si>
  <si>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</si>
  <si>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</si>
  <si>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</si>
  <si>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</si>
  <si>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</si>
  <si>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</si>
  <si>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</si>
  <si>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</si>
  <si>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</si>
  <si>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</si>
  <si>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</si>
  <si>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</si>
  <si>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</si>
  <si>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</si>
  <si>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</si>
  <si>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</si>
  <si>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</si>
  <si>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</si>
  <si>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</si>
  <si>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</si>
  <si>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</si>
  <si>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</si>
  <si>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</si>
  <si>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</si>
  <si>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</si>
  <si>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</si>
  <si>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</si>
  <si>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</si>
  <si>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</si>
  <si>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</si>
  <si>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</si>
  <si>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</si>
  <si>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</si>
  <si>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</si>
  <si>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</si>
  <si>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</si>
  <si>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</si>
  <si>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</si>
  <si>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</si>
  <si>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</si>
  <si>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</si>
  <si>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</si>
  <si>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</si>
  <si>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</si>
  <si>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</si>
  <si>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</si>
  <si>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</si>
  <si>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</si>
  <si>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</si>
  <si>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</si>
  <si>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</si>
  <si>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</si>
  <si>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</si>
  <si>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</si>
  <si>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</si>
  <si>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</si>
  <si>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</si>
  <si>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</si>
  <si>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</si>
  <si>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</si>
  <si>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</si>
  <si>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</si>
  <si>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</si>
  <si>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</si>
  <si>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</si>
  <si>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</si>
  <si>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</si>
  <si>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</si>
  <si>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</si>
  <si>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</si>
  <si>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</si>
  <si>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</si>
  <si>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</si>
  <si>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</si>
  <si>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</si>
  <si>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</si>
  <si>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</si>
  <si>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</si>
  <si>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</si>
  <si>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</si>
  <si>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</si>
  <si>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</si>
  <si>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</si>
  <si>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</si>
  <si>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</si>
  <si>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</si>
  <si>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</si>
  <si>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</si>
  <si>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</si>
  <si>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</si>
  <si>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</si>
  <si>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</si>
  <si>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</si>
  <si>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</si>
  <si>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</si>
  <si>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</si>
  <si>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</si>
  <si>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</si>
  <si>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</si>
  <si>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</si>
  <si>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</si>
  <si>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</si>
  <si>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</si>
  <si>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</si>
  <si>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</si>
  <si>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</si>
  <si>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</si>
  <si>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</si>
  <si>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</si>
  <si>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</si>
  <si>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</si>
  <si>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</si>
  <si>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</si>
  <si>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</si>
  <si>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</si>
  <si>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</si>
  <si>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</si>
  <si>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</si>
  <si>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</si>
  <si>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</si>
  <si>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</si>
  <si>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</si>
  <si>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</si>
  <si>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</si>
  <si>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</si>
  <si>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</si>
  <si>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</si>
  <si>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</si>
  <si>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</si>
  <si>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</si>
  <si>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</si>
  <si>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</si>
  <si>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</si>
  <si>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</si>
  <si>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</si>
  <si>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</si>
  <si>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</si>
  <si>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</si>
  <si>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</si>
  <si>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</si>
  <si>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</si>
  <si>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</si>
  <si>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</si>
  <si>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</si>
  <si>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</si>
  <si>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</si>
  <si>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</si>
  <si>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</si>
  <si>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</si>
  <si>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</si>
  <si>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</si>
  <si>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</si>
  <si>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</si>
  <si>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</si>
  <si>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</si>
  <si>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</si>
  <si>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</si>
  <si>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</si>
  <si>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</si>
  <si>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</si>
  <si>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</si>
  <si>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</si>
  <si>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</si>
  <si>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</si>
  <si>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</si>
  <si>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</si>
  <si>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</si>
  <si>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</si>
  <si>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</si>
  <si>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</si>
  <si>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</si>
  <si>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</si>
  <si>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</si>
  <si>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</si>
  <si>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</si>
  <si>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</si>
  <si>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</si>
  <si>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</si>
  <si>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</si>
  <si>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</si>
  <si>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</si>
  <si>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</si>
  <si>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</si>
  <si>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</si>
  <si>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</si>
  <si>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</si>
  <si>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</si>
  <si>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</si>
  <si>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</si>
  <si>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</si>
  <si>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</si>
  <si>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</si>
  <si>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</si>
  <si>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</si>
  <si>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</si>
  <si>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</si>
  <si>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</si>
  <si>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</si>
  <si>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</si>
  <si>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</si>
  <si>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</si>
  <si>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</si>
  <si>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</si>
  <si>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</si>
  <si>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</si>
  <si>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</si>
  <si>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</si>
  <si>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</si>
  <si>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</si>
  <si>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</si>
  <si>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</si>
  <si>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</si>
  <si>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</si>
  <si>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</si>
  <si>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</si>
  <si>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</si>
  <si>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</si>
  <si>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</si>
  <si>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</si>
  <si>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</si>
  <si>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</si>
  <si>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</si>
  <si>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</si>
  <si>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</si>
  <si>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</si>
  <si>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</si>
  <si>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</si>
  <si>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</si>
  <si>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</si>
  <si>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</si>
  <si>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</si>
  <si>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</si>
  <si>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</si>
  <si>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</si>
  <si>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</si>
  <si>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</si>
  <si>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</si>
  <si>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</si>
  <si>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</si>
  <si>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</si>
  <si>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</si>
  <si>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</si>
  <si>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</si>
  <si>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</si>
  <si>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</si>
  <si>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</si>
  <si>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</si>
  <si>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</si>
  <si>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</si>
  <si>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</si>
  <si>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</si>
  <si>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</si>
  <si>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</si>
  <si>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</si>
  <si>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</si>
  <si>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</si>
  <si>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</si>
  <si>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</si>
  <si>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</si>
  <si>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</si>
  <si>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</si>
  <si>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</si>
  <si>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</si>
  <si>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</si>
  <si>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</si>
  <si>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</si>
  <si>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</si>
  <si>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</si>
  <si>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</si>
  <si>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</si>
  <si>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</si>
  <si>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</si>
  <si>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</si>
  <si>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</si>
  <si>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</si>
  <si>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</si>
  <si>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</si>
  <si>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</si>
  <si>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</si>
  <si>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</si>
  <si>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</si>
  <si>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</si>
  <si>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</si>
  <si>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</si>
  <si>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</si>
  <si>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</si>
  <si>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</si>
  <si>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</si>
  <si>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</si>
  <si>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</si>
  <si>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</si>
  <si>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</si>
  <si>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</si>
  <si>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</si>
  <si>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</si>
  <si>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</si>
  <si>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</si>
  <si>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</si>
  <si>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</si>
  <si>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</si>
  <si>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</si>
  <si>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</si>
  <si>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</si>
  <si>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</si>
  <si>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</si>
  <si>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</si>
  <si>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</si>
  <si>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</si>
  <si>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</si>
  <si>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</si>
  <si>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</si>
  <si>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</si>
  <si>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</si>
  <si>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</si>
  <si>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</si>
  <si>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</si>
  <si>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</si>
  <si>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</si>
  <si>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</si>
  <si>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</si>
  <si>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</si>
  <si>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</si>
  <si>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</si>
  <si>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</si>
  <si>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</si>
  <si>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</si>
  <si>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</si>
  <si>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</si>
  <si>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</si>
  <si>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</si>
  <si>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</si>
  <si>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</si>
  <si>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</si>
  <si>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</si>
  <si>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</si>
  <si>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</si>
  <si>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</si>
  <si>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</si>
  <si>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</si>
  <si>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</si>
  <si>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</si>
  <si>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</si>
  <si>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</si>
  <si>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</si>
  <si>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</si>
  <si>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</si>
  <si>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</si>
  <si>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</si>
  <si>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</si>
  <si>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</si>
  <si>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</si>
  <si>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</si>
  <si>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</si>
  <si>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</si>
  <si>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</si>
  <si>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</si>
  <si>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</si>
  <si>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</si>
  <si>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</si>
  <si>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</si>
  <si>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</si>
  <si>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</si>
  <si>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</si>
  <si>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</si>
  <si>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</si>
  <si>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</si>
  <si>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</si>
  <si>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</si>
  <si>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</si>
  <si>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</si>
  <si>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</si>
  <si>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</si>
  <si>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</si>
  <si>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</si>
  <si>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</si>
  <si>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</si>
  <si>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</si>
  <si>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</si>
  <si>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</si>
  <si>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</si>
  <si>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</si>
  <si>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</si>
  <si>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</si>
  <si>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</si>
  <si>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</si>
  <si>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</si>
  <si>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</si>
  <si>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</si>
  <si>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</si>
  <si>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</si>
  <si>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</si>
  <si>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</si>
  <si>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</si>
  <si>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</si>
  <si>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</si>
  <si>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</si>
  <si>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</si>
  <si>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</si>
  <si>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</si>
  <si>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</si>
  <si>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</si>
  <si>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</si>
  <si>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</si>
  <si>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</si>
  <si>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</si>
  <si>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</si>
  <si>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</si>
  <si>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</si>
  <si>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</si>
  <si>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</si>
  <si>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</si>
  <si>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</si>
  <si>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</si>
  <si>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</si>
  <si>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</si>
  <si>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</si>
  <si>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</si>
  <si>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</si>
  <si>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</si>
  <si>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</si>
  <si>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</si>
  <si>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</si>
  <si>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</si>
  <si>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</si>
  <si>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</si>
  <si>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</si>
  <si>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</si>
  <si>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</si>
  <si>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</si>
  <si>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</si>
  <si>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</si>
  <si>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</si>
  <si>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</si>
  <si>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</si>
  <si>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</si>
  <si>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</si>
  <si>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</si>
  <si>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</si>
  <si>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</si>
  <si>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</si>
  <si>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</si>
  <si>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</si>
  <si>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</si>
  <si>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</si>
  <si>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</si>
  <si>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</si>
  <si>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</si>
  <si>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</si>
  <si>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</si>
  <si>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</si>
  <si>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</si>
  <si>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</si>
  <si>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</si>
  <si>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</si>
  <si>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</si>
  <si>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</si>
  <si>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</si>
  <si>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</si>
  <si>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</si>
  <si>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</si>
  <si>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</si>
  <si>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</si>
  <si>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</si>
  <si>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</si>
  <si>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</si>
  <si>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</si>
  <si>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</si>
  <si>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</si>
  <si>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</si>
  <si>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</si>
  <si>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</si>
  <si>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</si>
  <si>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</si>
  <si>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</si>
  <si>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</si>
  <si>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</si>
  <si>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</si>
  <si>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</si>
  <si>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</si>
  <si>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</si>
  <si>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</si>
  <si>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</si>
  <si>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</si>
  <si>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</si>
  <si>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</si>
  <si>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</si>
  <si>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</si>
  <si>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</si>
  <si>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</si>
  <si>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</si>
  <si>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</si>
  <si>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</si>
  <si>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</si>
  <si>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</si>
  <si>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</si>
  <si>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</si>
  <si>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</si>
  <si>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</si>
  <si>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</si>
  <si>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</si>
  <si>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</si>
  <si>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</si>
  <si>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</si>
  <si>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</si>
  <si>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</si>
  <si>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</si>
  <si>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</si>
  <si>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</si>
  <si>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</si>
  <si>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</si>
  <si>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</si>
  <si>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</si>
  <si>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</si>
  <si>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</si>
  <si>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</si>
  <si>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</si>
  <si>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</si>
  <si>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</si>
  <si>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</si>
  <si>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</si>
  <si>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</si>
  <si>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</si>
  <si>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</si>
  <si>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</si>
  <si>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</si>
  <si>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</si>
  <si>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</si>
  <si>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</si>
  <si>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</si>
  <si>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</si>
  <si>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</si>
  <si>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</si>
  <si>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</si>
  <si>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</si>
  <si>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</si>
  <si>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</si>
  <si>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</si>
  <si>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</si>
  <si>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</si>
  <si>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</si>
  <si>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</si>
  <si>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</si>
  <si>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</si>
  <si>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</si>
  <si>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</si>
  <si>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</si>
  <si>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</si>
  <si>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</si>
  <si>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</si>
  <si>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</si>
  <si>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</si>
  <si>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</si>
  <si>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</si>
  <si>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</si>
  <si>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</si>
  <si>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</si>
  <si>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</si>
  <si>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</si>
  <si>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</si>
  <si>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</si>
  <si>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</si>
  <si>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</si>
  <si>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</si>
  <si>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</si>
  <si>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</si>
  <si>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</si>
  <si>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</si>
  <si>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</si>
  <si>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</si>
  <si>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</si>
  <si>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</si>
  <si>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</si>
  <si>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</si>
  <si>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</si>
  <si>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</si>
  <si>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</si>
  <si>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</si>
  <si>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</si>
  <si>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</si>
  <si>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</si>
  <si>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</si>
  <si>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</si>
  <si>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</si>
  <si>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</si>
  <si>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</si>
  <si>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</si>
  <si>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</si>
  <si>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</si>
  <si>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</si>
  <si>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</si>
  <si>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</si>
  <si>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</si>
  <si>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</si>
  <si>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</si>
  <si>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</si>
  <si>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</si>
  <si>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</si>
  <si>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</si>
  <si>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</si>
  <si>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</si>
  <si>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</si>
  <si>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</si>
  <si>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</si>
  <si>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</si>
  <si>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</si>
  <si>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</si>
  <si>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</si>
  <si>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</si>
  <si>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</si>
  <si>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</si>
  <si>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</si>
  <si>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</si>
  <si>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</si>
  <si>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</si>
  <si>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</si>
  <si>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</si>
  <si>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</si>
  <si>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</si>
  <si>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</si>
  <si>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</si>
  <si>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</si>
  <si>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</si>
  <si>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</si>
  <si>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</si>
  <si>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</si>
  <si>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</si>
  <si>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</si>
  <si>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</si>
  <si>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</si>
  <si>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</si>
  <si>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</si>
  <si>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</si>
  <si>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</si>
  <si>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</si>
  <si>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</si>
  <si>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</si>
  <si>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</si>
  <si>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</si>
  <si>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</si>
  <si>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</si>
  <si>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</si>
  <si>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</si>
  <si>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</si>
  <si>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</si>
  <si>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</si>
  <si>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</si>
  <si>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</si>
  <si>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</si>
  <si>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</si>
  <si>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</si>
  <si>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</si>
  <si>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</si>
  <si>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</si>
  <si>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</si>
  <si>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</si>
  <si>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</si>
  <si>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</si>
  <si>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</si>
  <si>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</si>
  <si>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</si>
  <si>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</si>
  <si>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</si>
  <si>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</si>
  <si>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</si>
  <si>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</si>
  <si>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</si>
  <si>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</si>
  <si>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</si>
  <si>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</si>
  <si>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</si>
  <si>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</si>
  <si>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</si>
  <si>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</si>
  <si>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</si>
  <si>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</si>
  <si>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</si>
  <si>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</si>
  <si>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</si>
  <si>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</si>
  <si>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</si>
  <si>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</si>
  <si>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</si>
  <si>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</si>
  <si>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</si>
  <si>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</si>
  <si>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</si>
  <si>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</si>
  <si>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</si>
  <si>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</si>
  <si>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</si>
  <si>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</si>
  <si>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</si>
  <si>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</si>
  <si>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</si>
  <si>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</si>
  <si>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</si>
  <si>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</si>
  <si>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</si>
  <si>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</si>
  <si>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</si>
  <si>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</si>
  <si>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</si>
  <si>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</si>
  <si>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</si>
  <si>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</si>
  <si>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</si>
  <si>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</si>
  <si>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</si>
  <si>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</si>
  <si>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</si>
  <si>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</si>
  <si>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</si>
  <si>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</si>
  <si>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</si>
  <si>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</si>
  <si>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</si>
  <si>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</si>
  <si>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</si>
  <si>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</si>
  <si>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</si>
  <si>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</si>
  <si>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</si>
  <si>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</si>
  <si>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</si>
  <si>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</si>
  <si>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</si>
  <si>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</si>
  <si>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</si>
  <si>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</si>
  <si>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</si>
  <si>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</si>
  <si>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</si>
  <si>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</si>
  <si>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</si>
  <si>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</si>
  <si>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</si>
  <si>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</si>
  <si>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</si>
  <si>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</si>
  <si>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</si>
  <si>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</si>
  <si>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</si>
  <si>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</si>
  <si>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</si>
  <si>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</si>
  <si>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</si>
  <si>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</si>
  <si>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</si>
  <si>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</si>
  <si>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</si>
  <si>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</si>
  <si>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</si>
  <si>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</si>
  <si>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</si>
  <si>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</si>
  <si>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</si>
  <si>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</si>
  <si>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</si>
  <si>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</si>
  <si>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</si>
  <si>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</si>
  <si>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</si>
  <si>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</si>
  <si>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</si>
  <si>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</si>
  <si>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</si>
  <si>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</si>
  <si>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</si>
  <si>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</si>
  <si>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</si>
  <si>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</si>
  <si>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</si>
  <si>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</si>
  <si>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</si>
  <si>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</si>
  <si>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</si>
  <si>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</si>
  <si>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</si>
  <si>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</si>
  <si>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</si>
  <si>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</si>
  <si>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</si>
  <si>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</si>
  <si>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</si>
  <si>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</si>
  <si>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</si>
  <si>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</si>
  <si>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</si>
  <si>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</si>
  <si>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</si>
  <si>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</si>
  <si>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</si>
  <si>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</si>
  <si>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</si>
  <si>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</si>
  <si>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</si>
  <si>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</si>
  <si>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</si>
  <si>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</si>
  <si>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</si>
  <si>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</si>
  <si>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</si>
  <si>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</si>
  <si>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</si>
  <si>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</si>
  <si>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</si>
  <si>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</si>
  <si>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</si>
  <si>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</si>
  <si>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</si>
  <si>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</si>
  <si>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</si>
  <si>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</si>
  <si>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</si>
  <si>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</si>
  <si>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</si>
  <si>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</si>
  <si>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</si>
  <si>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</si>
  <si>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</si>
  <si>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</si>
  <si>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</si>
  <si>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</si>
  <si>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</si>
  <si>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</si>
  <si>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</si>
  <si>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</si>
  <si>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</si>
  <si>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</si>
  <si>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</si>
  <si>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</si>
  <si>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</si>
  <si>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</si>
  <si>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</si>
  <si>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</si>
  <si>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</si>
  <si>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</si>
  <si>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</si>
  <si>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</si>
  <si>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</si>
  <si>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</si>
  <si>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</si>
  <si>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</si>
  <si>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</si>
  <si>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</si>
  <si>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</si>
  <si>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</si>
  <si>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</si>
  <si>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</si>
  <si>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</si>
  <si>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</si>
  <si>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</si>
  <si>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</si>
  <si>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</si>
  <si>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</si>
  <si>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</si>
  <si>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</si>
  <si>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</si>
  <si>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</si>
  <si>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</si>
  <si>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</si>
  <si>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</si>
  <si>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</si>
  <si>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</si>
  <si>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</si>
  <si>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</si>
  <si>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</si>
  <si>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</si>
  <si>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</si>
  <si>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</si>
  <si>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</si>
  <si>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</si>
  <si>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</si>
  <si>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</si>
  <si>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</si>
  <si>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</si>
  <si>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</si>
  <si>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</si>
  <si>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</si>
  <si>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</si>
  <si>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</si>
  <si>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</si>
  <si>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</si>
  <si>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</si>
  <si>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</si>
  <si>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</si>
  <si>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</si>
  <si>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</si>
  <si>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</si>
  <si>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</si>
  <si>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</si>
  <si>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</si>
  <si>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</si>
  <si>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</si>
  <si>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</si>
  <si>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</si>
  <si>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</si>
  <si>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</si>
  <si>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</si>
  <si>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</si>
  <si>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</si>
  <si>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</si>
  <si>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</si>
  <si>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</si>
  <si>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</si>
  <si>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</si>
  <si>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</si>
  <si>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</si>
  <si>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</si>
  <si>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</si>
  <si>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</si>
  <si>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</si>
  <si>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</si>
  <si>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</si>
  <si>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</si>
  <si>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</si>
  <si>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</si>
  <si>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</si>
  <si>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</si>
  <si>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</si>
  <si>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</si>
  <si>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</si>
  <si>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</si>
  <si>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</si>
  <si>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</si>
  <si>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</si>
  <si>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</si>
  <si>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</si>
  <si>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</si>
  <si>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</si>
  <si>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</si>
  <si>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</si>
  <si>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</si>
  <si>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</si>
  <si>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</si>
  <si>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</si>
  <si>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</si>
  <si>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</si>
  <si>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</si>
  <si>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</si>
  <si>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</si>
  <si>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</si>
  <si>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</si>
  <si>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</si>
  <si>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</si>
  <si>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</si>
  <si>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</si>
  <si>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</si>
  <si>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</si>
  <si>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</si>
  <si>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</si>
  <si>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</si>
  <si>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</si>
  <si>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</si>
  <si>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</si>
  <si>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</si>
  <si>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</si>
  <si>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</si>
  <si>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</si>
  <si>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</si>
  <si>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</si>
  <si>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</si>
  <si>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</si>
  <si>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</si>
  <si>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</si>
  <si>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</si>
  <si>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</si>
  <si>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</si>
  <si>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</si>
  <si>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</si>
  <si>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</si>
  <si>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</si>
  <si>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</si>
  <si>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</si>
  <si>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</si>
  <si>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</si>
  <si>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</si>
  <si>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</si>
  <si>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</si>
  <si>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</si>
  <si>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</si>
  <si>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</si>
  <si>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</si>
  <si>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</si>
  <si>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</si>
  <si>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</si>
  <si>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</si>
  <si>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</si>
  <si>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</si>
  <si>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</si>
  <si>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</si>
  <si>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</si>
  <si>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</si>
  <si>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</si>
  <si>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</si>
  <si>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</si>
  <si>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</si>
  <si>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</si>
  <si>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</si>
  <si>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</si>
  <si>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</si>
  <si>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</si>
  <si>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</si>
  <si>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</si>
  <si>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</si>
  <si>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</si>
  <si>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</si>
  <si>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</si>
  <si>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</si>
  <si>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</si>
  <si>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</si>
  <si>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</si>
  <si>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</si>
  <si>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</si>
  <si>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</si>
  <si>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</si>
  <si>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</si>
  <si>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</si>
  <si>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</si>
  <si>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</si>
  <si>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</si>
  <si>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</si>
  <si>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</si>
  <si>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</si>
  <si>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</si>
  <si>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</si>
  <si>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</si>
  <si>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</si>
  <si>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</si>
  <si>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</si>
  <si>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</si>
  <si>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</si>
  <si>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</si>
  <si>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</si>
  <si>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</si>
  <si>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</si>
  <si>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</si>
  <si>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</si>
  <si>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</si>
  <si>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</si>
  <si>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</si>
  <si>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</si>
  <si>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</si>
  <si>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</si>
  <si>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</si>
  <si>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</si>
  <si>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</si>
  <si>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</si>
  <si>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</si>
  <si>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</si>
  <si>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</si>
  <si>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</si>
  <si>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</si>
  <si>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</si>
  <si>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</si>
  <si>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</si>
  <si>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</si>
  <si>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</si>
  <si>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</si>
  <si>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</si>
  <si>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</si>
  <si>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</si>
  <si>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</si>
  <si>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</si>
  <si>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</si>
  <si>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</si>
  <si>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</si>
  <si>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</si>
  <si>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</si>
  <si>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</si>
  <si>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</si>
  <si>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</si>
  <si>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</si>
  <si>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</si>
  <si>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</si>
  <si>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</si>
  <si>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</si>
  <si>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</si>
  <si>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</si>
  <si>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</si>
  <si>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</si>
  <si>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</si>
  <si>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</si>
  <si>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</si>
  <si>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</si>
  <si>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</si>
  <si>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</si>
  <si>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</si>
  <si>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</si>
  <si>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</si>
  <si>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</si>
  <si>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</si>
  <si>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</si>
  <si>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</si>
  <si>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</si>
  <si>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</si>
  <si>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</si>
  <si>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</si>
  <si>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</si>
  <si>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</si>
  <si>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</si>
  <si>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</si>
  <si>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</si>
  <si>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</si>
  <si>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</si>
  <si>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</si>
  <si>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</si>
  <si>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</si>
  <si>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</si>
  <si>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</si>
  <si>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</si>
  <si>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</si>
  <si>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</si>
  <si>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</si>
  <si>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</si>
  <si>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</si>
  <si>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</si>
  <si>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</si>
  <si>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</si>
  <si>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</si>
  <si>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</si>
  <si>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</si>
  <si>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</si>
  <si>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</si>
  <si>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</si>
  <si>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</si>
  <si>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</si>
  <si>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</si>
  <si>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</si>
  <si>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</si>
  <si>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</si>
  <si>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</si>
  <si>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</si>
  <si>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</si>
  <si>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</si>
  <si>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</si>
  <si>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</si>
  <si>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</si>
  <si>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</si>
  <si>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</si>
  <si>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</si>
  <si>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</si>
  <si>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</si>
  <si>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</si>
  <si>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</si>
  <si>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</si>
  <si>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</si>
  <si>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</si>
  <si>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</si>
  <si>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</si>
  <si>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</si>
  <si>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</si>
  <si>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</si>
  <si>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</si>
  <si>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</si>
  <si>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</si>
  <si>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</si>
  <si>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</si>
  <si>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</si>
  <si>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</si>
  <si>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</si>
  <si>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</si>
  <si>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</si>
  <si>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</si>
  <si>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</si>
  <si>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</si>
  <si>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</si>
  <si>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</si>
  <si>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</si>
  <si>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</si>
  <si>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</si>
  <si>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</si>
  <si>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</si>
  <si>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</si>
  <si>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</si>
  <si>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</si>
  <si>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</si>
  <si>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</si>
  <si>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</si>
  <si>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</si>
  <si>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</si>
  <si>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</si>
  <si>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</si>
  <si>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</si>
  <si>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</si>
  <si>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</si>
  <si>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</si>
  <si>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</si>
  <si>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</si>
  <si>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</si>
  <si>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</si>
  <si>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</si>
  <si>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</si>
  <si>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</si>
  <si>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</si>
  <si>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</si>
  <si>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</si>
  <si>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</si>
  <si>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</si>
  <si>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</si>
  <si>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</si>
  <si>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</si>
  <si>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</si>
  <si>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</si>
  <si>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</si>
  <si>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</si>
  <si>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</si>
  <si>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</si>
  <si>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</si>
  <si>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</si>
  <si>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</si>
  <si>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</si>
  <si>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</si>
  <si>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</si>
  <si>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</si>
  <si>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</si>
  <si>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</si>
  <si>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</si>
  <si>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</si>
  <si>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</si>
  <si>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</si>
  <si>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</si>
  <si>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</si>
  <si>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</si>
  <si>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</si>
  <si>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</si>
  <si>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</si>
  <si>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</si>
  <si>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</si>
  <si>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</si>
  <si>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</si>
  <si>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</si>
  <si>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</si>
  <si>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</si>
  <si>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</si>
  <si>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</si>
  <si>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</si>
  <si>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</si>
  <si>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</si>
  <si>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</si>
  <si>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</si>
  <si>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</si>
  <si>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</si>
  <si>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</si>
  <si>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</si>
  <si>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</si>
  <si>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</si>
  <si>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</si>
  <si>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</si>
  <si>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</si>
  <si>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</si>
  <si>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</si>
  <si>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</si>
  <si>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</si>
  <si>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</si>
  <si>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</si>
  <si>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</si>
  <si>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</si>
  <si>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</si>
  <si>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</si>
  <si>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</si>
  <si>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</si>
  <si>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</si>
  <si>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</si>
  <si>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</si>
  <si>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</si>
  <si>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</si>
  <si>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</si>
  <si>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</si>
  <si>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</si>
  <si>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</si>
  <si>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</si>
  <si>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</si>
  <si>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</si>
  <si>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</si>
  <si>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</si>
  <si>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</si>
  <si>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</si>
  <si>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</si>
  <si>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</si>
  <si>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</si>
  <si>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</si>
  <si>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</si>
  <si>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</si>
  <si>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</si>
  <si>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</si>
  <si>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</si>
  <si>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</si>
  <si>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</si>
  <si>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</si>
  <si>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</si>
  <si>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</si>
  <si>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</si>
  <si>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</si>
  <si>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</si>
  <si>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</si>
  <si>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</si>
  <si>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</si>
  <si>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</si>
  <si>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</si>
  <si>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</si>
  <si>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</si>
  <si>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</si>
  <si>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</si>
  <si>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</si>
  <si>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</si>
  <si>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</si>
  <si>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</si>
  <si>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</si>
  <si>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</si>
  <si>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</si>
  <si>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</si>
  <si>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</si>
  <si>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</si>
  <si>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</si>
  <si>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</si>
  <si>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</si>
  <si>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</si>
  <si>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</si>
  <si>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</si>
  <si>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</si>
  <si>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</si>
  <si>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</si>
  <si>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</si>
  <si>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</si>
  <si>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</si>
  <si>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</si>
  <si>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</si>
  <si>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</si>
  <si>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</si>
  <si>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</si>
  <si>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</si>
  <si>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</si>
  <si>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</si>
  <si>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</si>
  <si>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</si>
  <si>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</si>
  <si>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</si>
  <si>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</si>
  <si>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</si>
  <si>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</si>
  <si>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</si>
  <si>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</si>
  <si>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</si>
  <si>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</si>
  <si>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</si>
  <si>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</si>
  <si>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</si>
  <si>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</si>
  <si>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</si>
  <si>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</si>
  <si>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</si>
  <si>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</si>
  <si>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</si>
  <si>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</si>
  <si>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</si>
  <si>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</si>
  <si>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</si>
  <si>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</si>
  <si>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</si>
  <si>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</si>
  <si>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</si>
  <si>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</si>
  <si>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</si>
  <si>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</si>
  <si>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</si>
  <si>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</si>
  <si>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</si>
  <si>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</si>
  <si>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</si>
  <si>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</si>
  <si>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</si>
  <si>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</si>
  <si>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</si>
  <si>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</si>
  <si>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</si>
  <si>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</si>
  <si>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</si>
  <si>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</si>
  <si>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</si>
  <si>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</si>
  <si>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</si>
  <si>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</si>
  <si>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</si>
  <si>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</si>
  <si>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</si>
  <si>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</si>
  <si>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</si>
  <si>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</si>
  <si>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</si>
  <si>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</si>
  <si>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</si>
  <si>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</si>
  <si>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</si>
  <si>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</si>
  <si>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</si>
  <si>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</si>
  <si>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</si>
  <si>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</si>
  <si>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</si>
  <si>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</si>
  <si>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</si>
  <si>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</si>
  <si>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</si>
  <si>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</si>
  <si>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</si>
  <si>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</si>
  <si>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</si>
  <si>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</si>
  <si>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</si>
  <si>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</si>
  <si>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</si>
  <si>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</si>
  <si>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</si>
  <si>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</si>
  <si>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</si>
  <si>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</si>
  <si>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</si>
  <si>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</si>
  <si>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</si>
  <si>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</si>
  <si>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</si>
  <si>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</si>
  <si>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</si>
  <si>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</si>
  <si>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</si>
  <si>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</si>
  <si>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</si>
  <si>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</si>
  <si>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</si>
  <si>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</si>
  <si>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</si>
  <si>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</si>
  <si>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</si>
  <si>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</si>
  <si>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</si>
  <si>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</si>
  <si>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</si>
  <si>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</si>
  <si>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</si>
  <si>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</si>
  <si>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</si>
  <si>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</si>
  <si>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</si>
  <si>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</si>
  <si>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</si>
  <si>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</si>
  <si>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</si>
  <si>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</si>
  <si>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</si>
  <si>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</si>
  <si>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</si>
  <si>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</si>
  <si>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</si>
  <si>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</si>
  <si>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</si>
  <si>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</si>
  <si>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</si>
  <si>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</si>
  <si>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</si>
  <si>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</si>
  <si>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</si>
  <si>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</si>
  <si>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</si>
  <si>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</si>
  <si>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</si>
  <si>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</si>
  <si>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</si>
  <si>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</si>
  <si>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</si>
  <si>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</si>
  <si>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</si>
  <si>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</si>
  <si>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</si>
  <si>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</si>
  <si>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</si>
  <si>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</si>
  <si>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</si>
  <si>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</si>
  <si>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</si>
  <si>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</si>
  <si>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</si>
  <si>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</si>
  <si>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</si>
  <si>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</si>
  <si>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</si>
  <si>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</si>
  <si>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</si>
  <si>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</si>
  <si>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</si>
  <si>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</si>
  <si>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</si>
  <si>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</si>
  <si>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</si>
  <si>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</si>
  <si>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</si>
  <si>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</si>
  <si>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</si>
  <si>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</si>
  <si>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</si>
  <si>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</si>
  <si>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</si>
  <si>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</si>
  <si>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</si>
  <si>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</si>
  <si>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</si>
  <si>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</si>
  <si>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</si>
  <si>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</si>
  <si>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</si>
  <si>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</si>
  <si>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</si>
  <si>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</si>
  <si>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</si>
  <si>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</si>
  <si>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</si>
  <si>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</si>
  <si>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</si>
  <si>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</si>
  <si>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</si>
  <si>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</si>
  <si>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</si>
  <si>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</si>
  <si>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</si>
  <si>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</si>
  <si>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</si>
  <si>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</si>
  <si>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</si>
  <si>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</si>
  <si>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</si>
  <si>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</si>
  <si>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</si>
  <si>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</si>
  <si>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</si>
  <si>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</si>
  <si>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</si>
  <si>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</si>
  <si>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</si>
  <si>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</si>
  <si>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</si>
  <si>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</si>
  <si>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</si>
  <si>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</si>
  <si>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</si>
  <si>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</si>
  <si>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</si>
  <si>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</si>
  <si>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</si>
  <si>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</si>
  <si>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</si>
  <si>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</si>
  <si>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</si>
  <si>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</si>
  <si>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</si>
  <si>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</si>
  <si>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</si>
  <si>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</si>
  <si>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</si>
  <si>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</si>
  <si>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</si>
  <si>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</si>
  <si>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</si>
  <si>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</si>
  <si>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</si>
  <si>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</si>
  <si>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</si>
  <si>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</si>
  <si>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</si>
  <si>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</si>
  <si>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</si>
  <si>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</si>
  <si>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</si>
  <si>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</si>
  <si>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</si>
  <si>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</si>
  <si>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</si>
  <si>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</si>
  <si>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</si>
  <si>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</si>
  <si>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</si>
  <si>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</si>
  <si>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</si>
  <si>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</si>
  <si>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</si>
  <si>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</si>
  <si>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</si>
  <si>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</si>
  <si>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</si>
  <si>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</si>
  <si>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</si>
  <si>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</si>
  <si>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</si>
  <si>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</si>
  <si>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</si>
  <si>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</si>
  <si>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</si>
  <si>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</si>
  <si>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</si>
  <si>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</si>
  <si>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</si>
  <si>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</si>
  <si>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</si>
  <si>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</si>
  <si>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</si>
  <si>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</si>
  <si>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</si>
  <si>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</si>
  <si>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</si>
  <si>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</si>
  <si>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</si>
  <si>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</si>
  <si>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</si>
  <si>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</si>
  <si>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</si>
  <si>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</si>
  <si>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</si>
  <si>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</si>
  <si>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</si>
  <si>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</si>
  <si>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</si>
  <si>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</si>
  <si>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</si>
  <si>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</si>
  <si>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</si>
  <si>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</si>
  <si>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</si>
  <si>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</si>
  <si>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</si>
  <si>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</si>
  <si>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</si>
  <si>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</si>
  <si>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</si>
  <si>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</si>
  <si>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</si>
  <si>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</si>
  <si>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</si>
  <si>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</si>
  <si>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</si>
  <si>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</si>
  <si>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</si>
  <si>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</si>
  <si>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</si>
  <si>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</si>
  <si>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</si>
  <si>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</si>
  <si>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</si>
  <si>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</si>
  <si>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</si>
  <si>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</si>
  <si>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</si>
  <si>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</si>
  <si>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</si>
  <si>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</si>
  <si>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</si>
  <si>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</si>
  <si>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</si>
  <si>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</si>
  <si>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</si>
  <si>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</si>
  <si>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</si>
  <si>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</si>
  <si>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</si>
  <si>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</si>
  <si>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</si>
  <si>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</si>
  <si>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</si>
  <si>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</si>
  <si>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</si>
  <si>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</si>
  <si>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</si>
  <si>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</si>
  <si>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</si>
  <si>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</si>
  <si>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</si>
  <si>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</si>
  <si>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</si>
  <si>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</si>
  <si>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</si>
  <si>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</si>
  <si>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</si>
  <si>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</si>
  <si>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</si>
  <si>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</si>
  <si>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</si>
  <si>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</si>
  <si>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</si>
  <si>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</si>
  <si>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</si>
  <si>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</si>
  <si>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</si>
  <si>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</si>
  <si>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</si>
  <si>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</si>
  <si>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</si>
  <si>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</si>
  <si>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</si>
  <si>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</si>
  <si>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</si>
  <si>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</si>
  <si>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</si>
  <si>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</si>
  <si>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</si>
  <si>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</si>
  <si>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</si>
  <si>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</si>
  <si>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</si>
  <si>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</si>
  <si>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</si>
  <si>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</si>
  <si>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</si>
  <si>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</si>
  <si>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</si>
  <si>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</si>
  <si>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</si>
  <si>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</si>
  <si>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</si>
  <si>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</si>
  <si>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</si>
  <si>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</si>
  <si>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</si>
  <si>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</si>
  <si>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</si>
  <si>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</si>
  <si>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</si>
  <si>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</si>
  <si>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</si>
  <si>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</si>
  <si>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</si>
  <si>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</si>
  <si>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</si>
  <si>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</si>
  <si>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</si>
  <si>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</si>
  <si>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</si>
  <si>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</si>
  <si>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</si>
  <si>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</si>
  <si>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</si>
  <si>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</si>
  <si>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</si>
  <si>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</si>
  <si>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</si>
  <si>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</si>
  <si>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</si>
  <si>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</si>
  <si>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</si>
  <si>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</si>
  <si>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</si>
  <si>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</si>
  <si>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</si>
  <si>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</si>
  <si>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</si>
  <si>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</si>
  <si>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</si>
  <si>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</si>
  <si>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</si>
  <si>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</si>
  <si>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</si>
  <si>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</si>
  <si>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</si>
  <si>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</si>
  <si>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</si>
  <si>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</si>
  <si>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</si>
  <si>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</si>
  <si>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</si>
  <si>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</si>
  <si>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</si>
  <si>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</si>
  <si>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</si>
  <si>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</si>
  <si>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</si>
  <si>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</si>
  <si>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</si>
  <si>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</si>
  <si>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</si>
  <si>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</si>
  <si>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</si>
  <si>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</si>
  <si>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</si>
  <si>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</si>
  <si>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</si>
  <si>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</si>
  <si>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</si>
  <si>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</si>
  <si>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</si>
  <si>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</si>
  <si>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</si>
  <si>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</si>
  <si>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</si>
  <si>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</si>
  <si>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</si>
  <si>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</si>
  <si>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</si>
  <si>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</si>
  <si>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</si>
  <si>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</si>
  <si>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</si>
  <si>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</si>
  <si>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</si>
  <si>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</si>
  <si>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</si>
  <si>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</si>
  <si>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</si>
  <si>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</si>
  <si>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</si>
  <si>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</si>
  <si>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</si>
  <si>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</si>
  <si>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</si>
  <si>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</si>
  <si>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</si>
  <si>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</si>
  <si>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</si>
  <si>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</si>
  <si>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</si>
  <si>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</si>
  <si>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</si>
  <si>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</si>
  <si>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</si>
  <si>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</si>
  <si>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</si>
  <si>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</si>
  <si>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</si>
  <si>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</si>
  <si>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</si>
  <si>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</si>
  <si>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</si>
  <si>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</si>
  <si>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</si>
  <si>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</si>
  <si>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</si>
  <si>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</si>
  <si>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</si>
  <si>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</si>
  <si>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</si>
  <si>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</si>
  <si>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</si>
  <si>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</si>
  <si>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</si>
  <si>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</si>
  <si>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</si>
  <si>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</si>
  <si>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</si>
  <si>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</si>
  <si>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</si>
  <si>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</si>
  <si>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</si>
  <si>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</si>
  <si>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</si>
  <si>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</si>
  <si>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</si>
  <si>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</si>
  <si>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</si>
  <si>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</si>
  <si>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</si>
  <si>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</si>
  <si>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</si>
  <si>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</si>
  <si>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</si>
  <si>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</si>
  <si>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</si>
  <si>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</si>
  <si>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</si>
  <si>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</si>
  <si>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</si>
  <si>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</si>
  <si>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</si>
  <si>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</si>
  <si>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</si>
  <si>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</si>
  <si>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</si>
  <si>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</si>
  <si>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</si>
  <si>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</si>
  <si>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</si>
  <si>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</si>
  <si>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</si>
  <si>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</si>
  <si>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</si>
  <si>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</si>
  <si>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</si>
  <si>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</si>
  <si>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</si>
  <si>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</si>
  <si>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</si>
  <si>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</si>
  <si>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</si>
  <si>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</si>
  <si>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</si>
  <si>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</si>
  <si>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</si>
  <si>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</si>
  <si>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</si>
  <si>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</si>
  <si>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</si>
  <si>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</si>
  <si>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</si>
  <si>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</si>
  <si>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</si>
  <si>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</si>
  <si>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</si>
  <si>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</si>
  <si>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</si>
  <si>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</si>
  <si>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</si>
  <si>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</si>
  <si>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</si>
  <si>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</si>
  <si>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</si>
  <si>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</si>
  <si>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</si>
  <si>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</si>
  <si>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</si>
  <si>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</si>
  <si>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</si>
  <si>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</si>
  <si>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</si>
  <si>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</si>
  <si>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</si>
  <si>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</si>
  <si>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</si>
  <si>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</si>
  <si>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</si>
  <si>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</si>
  <si>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</si>
  <si>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</si>
  <si>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</si>
  <si>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</si>
  <si>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</si>
  <si>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</si>
  <si>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</si>
  <si>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</si>
  <si>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</si>
  <si>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</si>
  <si>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</si>
  <si>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</si>
  <si>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</si>
  <si>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</si>
  <si>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</si>
  <si>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</si>
  <si>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</si>
  <si>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</si>
  <si>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</si>
  <si>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</si>
  <si>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</si>
  <si>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</si>
  <si>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</si>
  <si>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</si>
  <si>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</si>
  <si>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</si>
  <si>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</si>
  <si>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</si>
  <si>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</si>
  <si>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</si>
  <si>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</si>
  <si>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</si>
  <si>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</si>
  <si>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</si>
  <si>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</si>
  <si>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</si>
  <si>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</si>
  <si>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</si>
  <si>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</si>
  <si>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</si>
  <si>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</si>
  <si>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</si>
  <si>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</si>
  <si>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</si>
  <si>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</si>
  <si>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</si>
  <si>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</si>
  <si>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</si>
  <si>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</si>
  <si>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</si>
  <si>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</si>
  <si>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</si>
  <si>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</si>
  <si>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</si>
  <si>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</si>
  <si>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</si>
  <si>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</si>
  <si>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</si>
  <si>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</si>
  <si>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</si>
  <si>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</si>
  <si>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</si>
  <si>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</si>
  <si>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</si>
  <si>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</si>
  <si>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</si>
  <si>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</si>
  <si>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</si>
  <si>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</si>
  <si>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</si>
  <si>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</si>
  <si>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</si>
  <si>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</si>
  <si>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</si>
  <si>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</si>
  <si>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</si>
  <si>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</si>
  <si>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</si>
  <si>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</si>
  <si>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</si>
  <si>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</si>
  <si>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</si>
  <si>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</si>
  <si>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</si>
  <si>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</si>
  <si>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</si>
  <si>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</si>
  <si>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</si>
  <si>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</si>
  <si>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</si>
  <si>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</si>
  <si>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</si>
  <si>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</si>
  <si>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</si>
  <si>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</si>
  <si>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</si>
  <si>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</si>
  <si>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</si>
  <si>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</si>
  <si>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</si>
  <si>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</si>
  <si>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</si>
  <si>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</si>
  <si>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</si>
  <si>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</si>
  <si>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</si>
  <si>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</si>
  <si>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</si>
  <si>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</si>
  <si>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</si>
  <si>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</si>
  <si>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</si>
  <si>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</si>
  <si>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</si>
  <si>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</si>
  <si>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</si>
  <si>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</si>
  <si>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</si>
  <si>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</si>
  <si>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</si>
  <si>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</si>
  <si>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</si>
  <si>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</si>
  <si>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</si>
  <si>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</si>
  <si>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</si>
  <si>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</si>
  <si>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</si>
  <si>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</si>
  <si>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</si>
  <si>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</si>
  <si>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</si>
  <si>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</si>
  <si>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</si>
  <si>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</si>
  <si>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</si>
  <si>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</si>
  <si>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</si>
  <si>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</si>
  <si>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</si>
  <si>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</si>
  <si>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</si>
  <si>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</si>
  <si>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</si>
  <si>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</si>
  <si>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</si>
  <si>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</si>
  <si>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</si>
  <si>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</si>
  <si>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</si>
  <si>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</si>
  <si>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</si>
  <si>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</si>
  <si>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</si>
  <si>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</si>
  <si>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</si>
  <si>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</si>
  <si>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</si>
  <si>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</si>
  <si>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</si>
  <si>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</si>
  <si>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</si>
  <si>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</si>
  <si>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</si>
  <si>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</si>
  <si>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</si>
  <si>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</si>
  <si>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</si>
  <si>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</si>
  <si>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</si>
  <si>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</si>
  <si>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</si>
  <si>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</si>
  <si>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</si>
  <si>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</si>
  <si>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</si>
  <si>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</si>
  <si>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</si>
  <si>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</si>
  <si>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</si>
  <si>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</si>
  <si>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</si>
  <si>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</si>
  <si>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</si>
  <si>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</si>
  <si>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</si>
  <si>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</si>
  <si>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</si>
  <si>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</si>
  <si>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</si>
  <si>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</si>
  <si>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</si>
  <si>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</si>
  <si>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</si>
  <si>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</si>
  <si>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</si>
  <si>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</si>
  <si>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</si>
  <si>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</si>
  <si>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</si>
  <si>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</si>
  <si>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</si>
  <si>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</si>
  <si>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</si>
  <si>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</si>
  <si>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</si>
  <si>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</si>
  <si>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</si>
  <si>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</si>
  <si>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</si>
  <si>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</si>
  <si>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</si>
  <si>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</si>
  <si>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</si>
  <si>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</si>
  <si>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</si>
  <si>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</si>
  <si>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</si>
  <si>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</si>
  <si>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</si>
  <si>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</si>
  <si>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</si>
  <si>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</si>
  <si>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</si>
  <si>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</si>
  <si>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</si>
  <si>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</si>
  <si>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</si>
  <si>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</si>
  <si>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</si>
  <si>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</si>
  <si>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</si>
  <si>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</si>
  <si>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</si>
  <si>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</si>
  <si>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</si>
  <si>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</si>
  <si>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</si>
  <si>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</si>
  <si>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</si>
  <si>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</si>
  <si>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</si>
  <si>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</si>
  <si>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</si>
  <si>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</si>
  <si>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</si>
  <si>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</si>
  <si>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</si>
  <si>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</si>
  <si>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</si>
  <si>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</si>
  <si>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</si>
  <si>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</si>
  <si>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</si>
  <si>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</si>
  <si>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</si>
  <si>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</si>
  <si>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</si>
  <si>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</si>
  <si>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</si>
  <si>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</si>
  <si>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</si>
  <si>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</si>
  <si>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</si>
  <si>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</si>
  <si>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</si>
  <si>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</si>
  <si>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</si>
  <si>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</si>
  <si>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</si>
  <si>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</si>
  <si>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</si>
  <si>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</si>
  <si>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</si>
  <si>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</si>
  <si>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</si>
  <si>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</si>
  <si>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</si>
  <si>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</si>
  <si>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</si>
  <si>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</si>
  <si>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</si>
  <si>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</si>
  <si>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</si>
  <si>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</si>
  <si>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</si>
  <si>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</si>
  <si>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</si>
  <si>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</si>
  <si>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</si>
  <si>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</si>
  <si>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</si>
  <si>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</si>
  <si>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</si>
  <si>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</si>
  <si>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</si>
  <si>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</si>
  <si>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</si>
  <si>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</si>
  <si>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</si>
  <si>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</si>
  <si>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</si>
  <si>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</si>
  <si>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</si>
  <si>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</si>
  <si>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</si>
  <si>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</si>
  <si>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</si>
  <si>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</si>
  <si>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</si>
  <si>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</si>
  <si>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</si>
  <si>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</si>
  <si>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</si>
  <si>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</si>
  <si>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</si>
  <si>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</si>
  <si>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</si>
  <si>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</si>
  <si>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</si>
  <si>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</si>
  <si>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</si>
  <si>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</si>
  <si>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</si>
  <si>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</si>
  <si>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</si>
  <si>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</si>
  <si>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</si>
  <si>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</si>
  <si>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</si>
  <si>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</si>
  <si>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</si>
  <si>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</si>
  <si>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</si>
  <si>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</si>
  <si>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</si>
  <si>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</si>
  <si>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</si>
  <si>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</si>
  <si>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</si>
  <si>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</si>
  <si>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</si>
  <si>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</si>
  <si>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</si>
  <si>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</si>
  <si>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</si>
  <si>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</si>
  <si>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</si>
  <si>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</si>
  <si>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</si>
  <si>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</si>
  <si>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</si>
  <si>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</si>
  <si>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</si>
  <si>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</si>
  <si>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</si>
  <si>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</si>
  <si>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</si>
  <si>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</si>
  <si>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</si>
  <si>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</si>
  <si>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</si>
  <si>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</si>
  <si>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</si>
  <si>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</si>
  <si>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</si>
  <si>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</si>
  <si>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</si>
  <si>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</si>
  <si>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</si>
  <si>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</si>
  <si>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</si>
  <si>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</si>
  <si>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</si>
  <si>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</si>
  <si>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</si>
  <si>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</si>
  <si>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</si>
  <si>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</si>
  <si>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</si>
  <si>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</si>
  <si>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</si>
  <si>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</si>
  <si>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</si>
  <si>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</si>
  <si>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</si>
  <si>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</si>
  <si>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</si>
  <si>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</si>
  <si>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</si>
  <si>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</si>
  <si>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</si>
  <si>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</si>
  <si>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</si>
  <si>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</si>
  <si>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</si>
  <si>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</si>
  <si>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</si>
  <si>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</si>
  <si>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</si>
  <si>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</si>
  <si>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</si>
  <si>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</si>
  <si>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</si>
  <si>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</si>
  <si>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</si>
  <si>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</si>
  <si>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</si>
  <si>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</si>
  <si>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</si>
  <si>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</si>
  <si>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</si>
  <si>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</si>
  <si>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</si>
  <si>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</si>
  <si>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</si>
  <si>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</si>
  <si>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</si>
  <si>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</si>
  <si>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</si>
  <si>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</si>
  <si>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</si>
  <si>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</si>
  <si>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</si>
  <si>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</si>
  <si>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</si>
  <si>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</si>
  <si>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</si>
  <si>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</si>
  <si>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</si>
  <si>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</si>
  <si>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</si>
  <si>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</si>
  <si>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</si>
  <si>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</si>
  <si>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</si>
  <si>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</si>
  <si>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</si>
  <si>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</si>
  <si>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</si>
  <si>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</si>
  <si>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</si>
  <si>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</si>
  <si>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</si>
  <si>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</si>
  <si>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</si>
  <si>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</si>
  <si>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</si>
  <si>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</si>
  <si>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</si>
  <si>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</si>
  <si>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</si>
  <si>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</si>
  <si>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</si>
  <si>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</si>
  <si>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</si>
  <si>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</si>
  <si>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</si>
  <si>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</si>
  <si>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</si>
  <si>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</si>
  <si>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</si>
  <si>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</si>
  <si>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</si>
  <si>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</si>
  <si>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</si>
  <si>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</si>
  <si>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</si>
  <si>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</si>
  <si>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</si>
  <si>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</si>
  <si>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</si>
  <si>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</si>
  <si>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</si>
  <si>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</si>
  <si>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</si>
  <si>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</si>
  <si>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</si>
  <si>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</si>
  <si>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</si>
  <si>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</si>
  <si>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</si>
  <si>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</si>
  <si>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</si>
  <si>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</si>
  <si>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</si>
  <si>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</si>
  <si>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</si>
  <si>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</si>
  <si>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</si>
  <si>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</si>
  <si>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</si>
  <si>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</si>
  <si>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</si>
  <si>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</si>
  <si>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</si>
  <si>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</si>
  <si>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</si>
  <si>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</si>
  <si>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</si>
  <si>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</si>
  <si>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</si>
  <si>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</si>
  <si>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</si>
  <si>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</si>
  <si>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</si>
  <si>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</si>
  <si>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</si>
  <si>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</si>
  <si>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</si>
  <si>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</si>
  <si>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</si>
  <si>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</si>
  <si>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</si>
  <si>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</si>
  <si>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</si>
  <si>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</si>
  <si>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</si>
  <si>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</si>
  <si>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</si>
  <si>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</si>
  <si>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</si>
  <si>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</si>
  <si>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</si>
  <si>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</si>
  <si>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</si>
  <si>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</si>
  <si>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</si>
  <si>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</si>
  <si>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</si>
  <si>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</si>
  <si>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</si>
  <si>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</si>
  <si>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</si>
  <si>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</si>
  <si>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</si>
  <si>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</si>
  <si>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</si>
  <si>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</si>
  <si>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</si>
  <si>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</si>
  <si>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</si>
  <si>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</si>
  <si>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</si>
  <si>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</si>
  <si>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</si>
  <si>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</si>
  <si>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</si>
  <si>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</si>
  <si>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</si>
  <si>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</si>
  <si>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</si>
  <si>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</si>
  <si>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</si>
  <si>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</si>
  <si>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</si>
  <si>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</si>
  <si>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</si>
  <si>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</si>
  <si>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</si>
  <si>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</si>
  <si>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</si>
  <si>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</si>
  <si>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</si>
  <si>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</si>
  <si>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</si>
  <si>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</si>
  <si>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</si>
  <si>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</si>
  <si>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</si>
  <si>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</si>
  <si>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</si>
  <si>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</si>
  <si>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</si>
  <si>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</si>
  <si>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</si>
  <si>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</si>
  <si>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</si>
  <si>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</si>
  <si>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</si>
  <si>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</si>
  <si>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</si>
  <si>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</si>
  <si>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</si>
  <si>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</si>
  <si>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</si>
  <si>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</si>
  <si>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</si>
  <si>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</si>
  <si>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</si>
  <si>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</si>
  <si>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</si>
  <si>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</si>
  <si>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</si>
  <si>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</si>
  <si>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</si>
  <si>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</si>
  <si>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</si>
  <si>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</si>
  <si>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</si>
  <si>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</si>
  <si>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</si>
  <si>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</si>
  <si>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</si>
  <si>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</si>
  <si>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</si>
  <si>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</si>
  <si>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</si>
  <si>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</si>
  <si>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</si>
  <si>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</si>
  <si>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</si>
  <si>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</si>
  <si>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</si>
  <si>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</si>
  <si>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</si>
  <si>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</si>
  <si>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</si>
  <si>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</si>
  <si>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</si>
  <si>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</si>
  <si>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</si>
  <si>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</si>
  <si>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</si>
  <si>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</si>
  <si>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</si>
  <si>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</si>
  <si>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</si>
  <si>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</si>
  <si>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</si>
  <si>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</si>
  <si>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</si>
  <si>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</si>
  <si>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</si>
  <si>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</si>
  <si>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</si>
  <si>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</si>
  <si>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</si>
  <si>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</si>
  <si>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</si>
  <si>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</si>
  <si>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</si>
  <si>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</si>
  <si>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</si>
  <si>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</si>
  <si>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</si>
  <si>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</si>
  <si>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</si>
  <si>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</si>
  <si>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</si>
  <si>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</si>
  <si>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</si>
  <si>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</si>
  <si>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</si>
  <si>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</si>
  <si>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</si>
  <si>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</si>
  <si>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</si>
  <si>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</si>
  <si>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</si>
  <si>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</si>
  <si>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</si>
  <si>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</si>
  <si>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</si>
  <si>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</si>
  <si>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</si>
  <si>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</si>
  <si>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</si>
  <si>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</si>
  <si>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</si>
  <si>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</si>
  <si>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</si>
  <si>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</si>
  <si>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</si>
  <si>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</si>
  <si>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</si>
  <si>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</si>
  <si>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</si>
  <si>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</si>
  <si>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</si>
  <si>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</si>
  <si>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</si>
  <si>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</si>
  <si>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</si>
  <si>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</si>
  <si>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</si>
  <si>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</si>
  <si>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</si>
  <si>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</si>
  <si>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</si>
  <si>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</si>
  <si>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</si>
  <si>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</si>
  <si>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</si>
  <si>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</si>
  <si>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</si>
  <si>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</si>
  <si>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</si>
  <si>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</si>
  <si>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</si>
  <si>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</si>
  <si>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</si>
  <si>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</si>
  <si>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</si>
  <si>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</si>
  <si>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</si>
  <si>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</si>
  <si>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</si>
  <si>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</si>
  <si>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</si>
  <si>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</si>
  <si>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</si>
  <si>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</si>
  <si>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</si>
  <si>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</si>
  <si>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</si>
  <si>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</si>
  <si>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</si>
  <si>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</si>
  <si>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</si>
  <si>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</si>
  <si>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</si>
  <si>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</si>
  <si>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</si>
  <si>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</si>
  <si>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</si>
  <si>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</si>
  <si>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</si>
  <si>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</si>
  <si>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</si>
  <si>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</si>
  <si>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</si>
  <si>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</si>
  <si>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</si>
  <si>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</si>
  <si>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</si>
  <si>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</si>
  <si>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</si>
  <si>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</si>
  <si>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</si>
  <si>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</si>
  <si>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</si>
  <si>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</si>
  <si>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</si>
  <si>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</si>
  <si>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</si>
  <si>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</si>
  <si>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</si>
  <si>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</si>
  <si>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</si>
  <si>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</si>
  <si>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</si>
  <si>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</si>
  <si>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</si>
  <si>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</si>
  <si>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</si>
  <si>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</si>
  <si>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</si>
  <si>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</si>
  <si>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</si>
  <si>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</si>
  <si>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</si>
  <si>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</si>
  <si>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</si>
  <si>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</si>
  <si>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</si>
  <si>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</si>
  <si>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</si>
  <si>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</si>
  <si>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</si>
  <si>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</si>
  <si>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</si>
  <si>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</si>
  <si>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</si>
  <si>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</si>
  <si>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</si>
  <si>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</si>
  <si>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</si>
  <si>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</si>
  <si>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</si>
  <si>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</si>
  <si>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</si>
  <si>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</si>
  <si>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</si>
  <si>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</si>
  <si>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</si>
  <si>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</si>
  <si>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</si>
  <si>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</si>
  <si>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</si>
  <si>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</si>
  <si>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</si>
  <si>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</si>
  <si>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</si>
  <si>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</si>
  <si>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</si>
  <si>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</si>
  <si>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</si>
  <si>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</si>
  <si>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</si>
  <si>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</si>
  <si>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</si>
  <si>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</si>
  <si>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</si>
  <si>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</si>
  <si>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</si>
  <si>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</si>
  <si>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</si>
  <si>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</si>
  <si>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</si>
  <si>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</si>
  <si>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</si>
  <si>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</si>
  <si>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</si>
  <si>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</si>
  <si>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</si>
  <si>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</si>
  <si>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</si>
  <si>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</si>
  <si>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</si>
  <si>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</si>
  <si>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</si>
  <si>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</si>
  <si>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</si>
  <si>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</si>
  <si>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</si>
  <si>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</si>
  <si>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</si>
  <si>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</si>
  <si>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</si>
  <si>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</si>
  <si>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</si>
  <si>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</si>
  <si>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</si>
  <si>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</si>
  <si>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</si>
  <si>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</si>
  <si>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</si>
  <si>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</si>
  <si>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</si>
  <si>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</si>
  <si>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</si>
  <si>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</si>
  <si>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</si>
  <si>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</si>
  <si>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</si>
  <si>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</si>
  <si>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</si>
  <si>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</si>
  <si>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</si>
  <si>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</si>
  <si>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</si>
  <si>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</si>
  <si>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</si>
  <si>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</si>
  <si>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</si>
  <si>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</si>
  <si>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</si>
  <si>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</si>
  <si>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</si>
  <si>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</si>
  <si>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</si>
  <si>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</si>
  <si>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</si>
  <si>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</si>
  <si>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</si>
  <si>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</si>
  <si>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</si>
  <si>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</si>
  <si>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</si>
  <si>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</si>
  <si>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</si>
  <si>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</si>
  <si>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</si>
  <si>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</si>
  <si>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</si>
  <si>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</si>
  <si>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</si>
  <si>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</si>
  <si>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</si>
  <si>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</si>
  <si>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</si>
  <si>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</si>
  <si>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</si>
  <si>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</si>
  <si>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</si>
  <si>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</si>
  <si>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</si>
  <si>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</si>
  <si>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</si>
  <si>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</si>
  <si>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</si>
  <si>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</si>
  <si>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</si>
  <si>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</si>
  <si>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</si>
  <si>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</si>
  <si>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</si>
  <si>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</si>
  <si>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</si>
  <si>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</si>
  <si>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</si>
  <si>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</si>
  <si>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</si>
  <si>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</si>
  <si>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</si>
  <si>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</si>
  <si>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</si>
  <si>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</si>
  <si>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</si>
  <si>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</si>
  <si>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</si>
  <si>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</si>
  <si>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</si>
  <si>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</si>
  <si>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</si>
  <si>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</si>
  <si>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</si>
  <si>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</si>
  <si>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</si>
  <si>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</si>
  <si>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</si>
  <si>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</si>
  <si>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</si>
  <si>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</si>
  <si>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</si>
  <si>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</si>
  <si>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</si>
  <si>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</si>
  <si>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</si>
  <si>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</si>
  <si>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</si>
  <si>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</si>
  <si>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</si>
  <si>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</si>
  <si>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</si>
  <si>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</si>
  <si>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</si>
  <si>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</si>
  <si>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</si>
  <si>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</si>
  <si>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</si>
  <si>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</si>
  <si>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</si>
  <si>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</si>
  <si>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</si>
  <si>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</si>
  <si>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</si>
  <si>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</si>
  <si>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</si>
  <si>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</si>
  <si>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</si>
  <si>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</si>
  <si>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</si>
  <si>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</si>
  <si>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</si>
  <si>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</si>
  <si>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</si>
  <si>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</si>
  <si>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</si>
  <si>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</si>
  <si>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</si>
  <si>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</si>
  <si>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</si>
  <si>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</si>
  <si>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</si>
  <si>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</si>
  <si>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</si>
  <si>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</si>
  <si>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</si>
  <si>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</si>
  <si>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</si>
  <si>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</si>
  <si>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</si>
  <si>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</si>
  <si>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</si>
  <si>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</si>
  <si>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</si>
  <si>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</si>
  <si>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</si>
  <si>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</si>
  <si>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</si>
  <si>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</si>
  <si>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</si>
  <si>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</si>
  <si>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</si>
  <si>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</si>
  <si>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</si>
  <si>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</si>
  <si>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</si>
  <si>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</si>
  <si>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</si>
  <si>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</si>
  <si>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</si>
  <si>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</si>
  <si>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</si>
  <si>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</si>
  <si>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</si>
  <si>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</si>
  <si>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</si>
  <si>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</si>
  <si>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</si>
  <si>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</si>
  <si>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</si>
  <si>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</si>
  <si>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</si>
  <si>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</si>
  <si>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</si>
  <si>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</si>
  <si>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</si>
  <si>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</si>
  <si>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</si>
  <si>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</si>
  <si>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</si>
  <si>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</si>
  <si>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</si>
  <si>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</si>
  <si>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</si>
  <si>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</si>
  <si>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</si>
  <si>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</si>
  <si>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</si>
  <si>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</si>
  <si>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</si>
  <si>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</si>
  <si>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</si>
  <si>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</si>
  <si>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</si>
  <si>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</si>
  <si>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</si>
  <si>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</si>
  <si>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</si>
  <si>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</si>
  <si>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</si>
  <si>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</si>
  <si>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</si>
  <si>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</si>
  <si>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</si>
  <si>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</si>
  <si>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</si>
  <si>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</si>
  <si>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</si>
  <si>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</si>
  <si>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</si>
  <si>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</si>
  <si>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</si>
  <si>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</si>
  <si>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</si>
  <si>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</si>
  <si>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</si>
  <si>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</si>
  <si>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</si>
  <si>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</si>
  <si>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</si>
  <si>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</si>
  <si>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</si>
  <si>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</si>
  <si>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</si>
  <si>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</si>
  <si>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</si>
  <si>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</si>
  <si>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</si>
  <si>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</si>
  <si>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</si>
  <si>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</si>
  <si>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</si>
  <si>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</si>
  <si>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</si>
  <si>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</si>
  <si>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</si>
  <si>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</si>
  <si>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</si>
  <si>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</si>
  <si>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</si>
  <si>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</si>
  <si>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</si>
  <si>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</si>
  <si>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</si>
  <si>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</si>
  <si>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</si>
  <si>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</si>
  <si>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</si>
  <si>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</si>
  <si>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</si>
  <si>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</si>
  <si>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</si>
  <si>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</si>
  <si>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</si>
  <si>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</si>
  <si>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</si>
  <si>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</si>
  <si>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</si>
  <si>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</si>
  <si>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</si>
  <si>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</si>
  <si>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</si>
  <si>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</si>
  <si>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</si>
  <si>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</si>
  <si>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</si>
  <si>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</si>
  <si>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</si>
  <si>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</si>
  <si>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</si>
  <si>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</si>
  <si>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</si>
  <si>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</si>
  <si>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</si>
  <si>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</si>
  <si>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</si>
  <si>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</si>
  <si>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</si>
  <si>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</si>
  <si>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</si>
  <si>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</si>
  <si>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</si>
  <si>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</si>
  <si>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</si>
  <si>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</si>
  <si>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</si>
  <si>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</si>
  <si>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</si>
  <si>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</si>
  <si>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</si>
  <si>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</si>
  <si>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</si>
  <si>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</si>
  <si>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</si>
  <si>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</si>
  <si>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</si>
  <si>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</si>
  <si>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</si>
  <si>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</si>
  <si>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</si>
  <si>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</si>
  <si>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</si>
  <si>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</si>
  <si>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</si>
  <si>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</si>
  <si>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</si>
  <si>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</si>
  <si>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</si>
  <si>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</si>
  <si>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</si>
  <si>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</si>
  <si>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</si>
  <si>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</si>
  <si>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</si>
  <si>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</si>
  <si>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</si>
  <si>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</si>
  <si>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</si>
  <si>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</si>
  <si>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</si>
  <si>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</si>
  <si>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</si>
  <si>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</si>
  <si>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</si>
  <si>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</si>
  <si>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</si>
  <si>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</si>
  <si>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</si>
  <si>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</si>
  <si>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</si>
  <si>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</si>
  <si>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</si>
  <si>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</si>
  <si>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</si>
  <si>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</si>
  <si>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</si>
  <si>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</si>
  <si>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</si>
  <si>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</si>
  <si>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</si>
  <si>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</si>
  <si>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</si>
  <si>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</si>
  <si>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</si>
  <si>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</si>
  <si>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</si>
  <si>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</si>
  <si>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</si>
  <si>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</si>
  <si>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</si>
  <si>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</si>
  <si>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</si>
  <si>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</si>
  <si>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</si>
  <si>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</si>
  <si>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</si>
  <si>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</si>
  <si>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</si>
  <si>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</si>
  <si>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</si>
  <si>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</si>
  <si>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</si>
  <si>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</si>
  <si>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</si>
  <si>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</si>
  <si>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</si>
  <si>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</si>
  <si>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</si>
  <si>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</si>
  <si>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</si>
  <si>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</si>
  <si>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</si>
  <si>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</si>
  <si>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</si>
  <si>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</si>
  <si>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</si>
  <si>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</si>
  <si>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</si>
  <si>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</si>
  <si>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</si>
  <si>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</si>
  <si>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</si>
  <si>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</si>
  <si>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</si>
  <si>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</si>
  <si>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</si>
  <si>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</si>
  <si>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</si>
  <si>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</si>
  <si>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</si>
  <si>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</si>
  <si>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</si>
  <si>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</si>
  <si>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</si>
  <si>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</si>
  <si>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</si>
  <si>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</si>
  <si>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</si>
  <si>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</si>
  <si>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</si>
  <si>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</si>
  <si>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</si>
  <si>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</si>
  <si>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</si>
  <si>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</si>
  <si>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</si>
  <si>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</si>
  <si>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</si>
  <si>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</si>
  <si>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</si>
  <si>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</si>
  <si>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</si>
  <si>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</si>
  <si>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</si>
  <si>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</si>
  <si>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</si>
  <si>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</si>
  <si>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</si>
  <si>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</si>
  <si>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</si>
  <si>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</si>
  <si>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</si>
  <si>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</si>
  <si>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</si>
  <si>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</si>
  <si>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</si>
  <si>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</si>
  <si>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</si>
  <si>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</si>
  <si>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</si>
  <si>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</si>
  <si>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</si>
  <si>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</si>
  <si>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</si>
  <si>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</si>
  <si>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</si>
  <si>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</si>
  <si>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</si>
  <si>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</si>
  <si>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</si>
  <si>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</si>
  <si>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</si>
  <si>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</si>
  <si>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</si>
  <si>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</si>
  <si>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</si>
  <si>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</si>
  <si>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</si>
  <si>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</si>
  <si>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</si>
  <si>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</si>
  <si>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</si>
  <si>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</si>
  <si>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</si>
  <si>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</si>
  <si>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</si>
  <si>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</si>
  <si>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</si>
  <si>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</si>
  <si>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</si>
  <si>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</si>
  <si>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</si>
  <si>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</si>
  <si>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</si>
  <si>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</si>
  <si>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</si>
  <si>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</si>
  <si>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</si>
  <si>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</si>
  <si>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</si>
  <si>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</si>
  <si>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</si>
  <si>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</si>
  <si>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</si>
  <si>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</si>
  <si>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</si>
  <si>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</si>
  <si>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</si>
  <si>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</si>
  <si>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</si>
  <si>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</si>
  <si>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</si>
  <si>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</si>
  <si>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</si>
  <si>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</si>
  <si>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</si>
  <si>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</si>
  <si>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</si>
  <si>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</si>
  <si>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</si>
  <si>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</si>
  <si>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</si>
  <si>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</si>
  <si>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</si>
  <si>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</si>
  <si>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</si>
  <si>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</si>
  <si>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</si>
  <si>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</si>
  <si>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</si>
  <si>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</si>
  <si>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</si>
  <si>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</si>
  <si>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</si>
  <si>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</si>
  <si>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</si>
  <si>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</si>
  <si>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</si>
  <si>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</si>
  <si>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</si>
  <si>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</si>
  <si>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</si>
  <si>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</si>
  <si>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</si>
  <si>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</si>
  <si>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</si>
  <si>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</si>
  <si>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</si>
  <si>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</si>
  <si>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</si>
  <si>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</si>
  <si>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</si>
  <si>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</si>
  <si>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</si>
  <si>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</si>
  <si>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</si>
  <si>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</si>
  <si>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</si>
  <si>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</si>
  <si>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</si>
  <si>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</si>
  <si>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</si>
  <si>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</si>
  <si>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</si>
  <si>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</si>
  <si>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</si>
  <si>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</si>
  <si>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</si>
  <si>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</si>
  <si>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</si>
  <si>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</si>
  <si>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</si>
  <si>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</si>
  <si>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</si>
  <si>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</si>
  <si>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</si>
  <si>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</si>
  <si>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</si>
  <si>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</si>
  <si>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</si>
  <si>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</si>
  <si>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</si>
  <si>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</si>
  <si>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</si>
  <si>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</si>
  <si>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</si>
  <si>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</si>
  <si>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</si>
  <si>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</si>
  <si>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</si>
  <si>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</si>
  <si>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</si>
  <si>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</si>
  <si>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</si>
  <si>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</si>
  <si>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</si>
  <si>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</si>
  <si>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</si>
  <si>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</si>
  <si>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</si>
  <si>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</si>
  <si>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</si>
  <si>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</si>
  <si>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</si>
  <si>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</si>
  <si>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</si>
  <si>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</si>
  <si>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</si>
  <si>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</si>
  <si>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</si>
  <si>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</si>
  <si>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</si>
  <si>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</si>
  <si>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</si>
  <si>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</si>
  <si>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</si>
  <si>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</si>
  <si>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</si>
  <si>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</si>
  <si>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</si>
  <si>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</si>
  <si>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</si>
  <si>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</si>
  <si>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</si>
  <si>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</si>
  <si>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</si>
  <si>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</si>
  <si>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</si>
  <si>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</si>
  <si>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</si>
  <si>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</si>
  <si>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</si>
  <si>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</si>
  <si>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</si>
  <si>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</si>
  <si>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</si>
  <si>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</si>
  <si>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</si>
  <si>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</si>
  <si>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</si>
  <si>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</si>
  <si>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</si>
  <si>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</si>
  <si>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</si>
  <si>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</si>
  <si>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</si>
  <si>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</si>
  <si>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</si>
  <si>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</si>
  <si>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</si>
  <si>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</si>
  <si>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</si>
  <si>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</si>
  <si>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</si>
  <si>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</si>
  <si>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</si>
  <si>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</si>
  <si>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</si>
  <si>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</si>
  <si>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</si>
  <si>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</si>
  <si>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</si>
  <si>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</si>
  <si>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</si>
  <si>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</si>
  <si>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</si>
  <si>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</si>
  <si>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</si>
  <si>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</si>
  <si>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</si>
  <si>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</si>
  <si>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</si>
  <si>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</si>
  <si>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</si>
  <si>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</si>
  <si>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</si>
  <si>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</si>
  <si>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</si>
  <si>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</si>
  <si>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</si>
  <si>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</si>
  <si>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</si>
  <si>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</si>
  <si>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</si>
  <si>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</si>
  <si>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</si>
  <si>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</si>
  <si>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</si>
  <si>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</si>
  <si>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</si>
  <si>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</si>
  <si>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</si>
  <si>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</si>
  <si>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</si>
  <si>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</si>
  <si>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</si>
  <si>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</si>
  <si>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</si>
  <si>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</si>
  <si>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</si>
  <si>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</si>
  <si>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</si>
  <si>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</si>
  <si>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</si>
  <si>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</si>
  <si>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</si>
  <si>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</si>
  <si>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</si>
  <si>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</si>
  <si>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</si>
  <si>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</si>
  <si>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</si>
  <si>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</si>
  <si>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</si>
  <si>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</si>
  <si>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</si>
  <si>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</si>
  <si>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</si>
  <si>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</si>
  <si>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</si>
  <si>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</si>
  <si>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</si>
  <si>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</si>
  <si>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</si>
  <si>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</si>
  <si>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</si>
  <si>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</si>
  <si>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</si>
  <si>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</si>
  <si>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</si>
  <si>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</si>
  <si>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</si>
  <si>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</si>
  <si>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</si>
  <si>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</si>
  <si>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</si>
  <si>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</si>
  <si>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</si>
  <si>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</si>
  <si>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</si>
  <si>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</si>
  <si>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</si>
  <si>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</si>
  <si>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</si>
  <si>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</si>
  <si>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</si>
  <si>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</si>
  <si>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</si>
  <si>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</si>
  <si>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</si>
  <si>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</si>
  <si>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</si>
  <si>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</si>
  <si>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</si>
  <si>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</si>
  <si>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</si>
  <si>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</si>
  <si>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</si>
  <si>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</si>
  <si>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</si>
  <si>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</si>
  <si>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</si>
  <si>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</si>
  <si>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</si>
  <si>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</si>
  <si>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</si>
  <si>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</si>
  <si>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</si>
  <si>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</si>
  <si>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</si>
  <si>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</si>
  <si>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</si>
  <si>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</si>
  <si>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</si>
  <si>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</si>
  <si>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</si>
  <si>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</si>
  <si>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</si>
  <si>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</si>
  <si>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</si>
  <si>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</si>
  <si>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</si>
  <si>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</si>
  <si>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</si>
  <si>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</si>
  <si>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</si>
  <si>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</si>
  <si>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</si>
  <si>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</si>
  <si>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</si>
  <si>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</si>
  <si>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</si>
  <si>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</si>
  <si>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</si>
  <si>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</si>
  <si>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</si>
  <si>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</si>
  <si>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</si>
  <si>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</si>
  <si>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</si>
  <si>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</si>
  <si>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</si>
  <si>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</si>
  <si>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</si>
  <si>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</si>
  <si>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</si>
  <si>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</si>
  <si>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</si>
  <si>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</si>
  <si>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</si>
  <si>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</si>
  <si>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</si>
  <si>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</si>
  <si>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</si>
  <si>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</si>
  <si>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</si>
  <si>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</si>
  <si>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</si>
  <si>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</si>
  <si>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</si>
  <si>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</si>
  <si>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</si>
  <si>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</si>
  <si>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</si>
  <si>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</si>
  <si>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</si>
  <si>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</si>
  <si>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</si>
  <si>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</si>
  <si>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</si>
  <si>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</si>
  <si>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</si>
  <si>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</si>
  <si>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</si>
  <si>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</si>
  <si>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</si>
  <si>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</si>
  <si>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</si>
  <si>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</si>
  <si>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</si>
  <si>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</si>
  <si>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</si>
  <si>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</si>
  <si>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</si>
  <si>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</si>
  <si>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</si>
  <si>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</si>
  <si>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</si>
  <si>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</si>
  <si>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</si>
  <si>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</si>
  <si>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</si>
  <si>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</si>
  <si>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</si>
  <si>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</si>
  <si>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</si>
  <si>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</si>
  <si>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</si>
  <si>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</si>
  <si>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</si>
  <si>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</si>
  <si>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</si>
  <si>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</si>
  <si>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</si>
  <si>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</si>
  <si>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</si>
  <si>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</si>
  <si>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</si>
  <si>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</si>
  <si>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</si>
  <si>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</si>
  <si>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</si>
  <si>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</si>
  <si>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</si>
  <si>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</si>
  <si>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</si>
  <si>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</si>
  <si>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</si>
  <si>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</si>
  <si>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</si>
  <si>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</si>
  <si>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</si>
  <si>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</si>
  <si>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</si>
  <si>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</si>
  <si>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</si>
  <si>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</si>
  <si>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</si>
  <si>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</si>
  <si>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</si>
  <si>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</si>
  <si>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</si>
  <si>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</si>
  <si>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</si>
  <si>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</si>
  <si>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</si>
  <si>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</si>
  <si>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</si>
  <si>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</si>
  <si>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</si>
  <si>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</si>
  <si>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</si>
  <si>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</si>
  <si>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</si>
  <si>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</si>
  <si>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</si>
  <si>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</si>
  <si>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</si>
  <si>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</si>
  <si>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</si>
  <si>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</si>
  <si>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</si>
  <si>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</si>
  <si>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</si>
  <si>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</si>
  <si>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</si>
  <si>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</si>
  <si>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</si>
  <si>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</si>
  <si>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</si>
  <si>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</si>
  <si>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</si>
  <si>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</si>
  <si>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</si>
  <si>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</si>
  <si>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</si>
  <si>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</si>
  <si>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</si>
  <si>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</si>
  <si>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</si>
  <si>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</si>
  <si>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</si>
  <si>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</si>
  <si>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</si>
  <si>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</si>
  <si>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</si>
  <si>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</si>
  <si>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</si>
  <si>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</si>
  <si>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</si>
  <si>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</si>
  <si>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</si>
  <si>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</si>
  <si>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</si>
  <si>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</si>
  <si>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</si>
  <si>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</si>
  <si>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</si>
  <si>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</si>
  <si>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</si>
  <si>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</si>
  <si>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</si>
  <si>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</si>
  <si>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</si>
  <si>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</si>
  <si>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</si>
  <si>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</si>
  <si>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</si>
  <si>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</si>
  <si>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</si>
  <si>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</si>
  <si>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</si>
  <si>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</si>
  <si>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</si>
  <si>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</si>
  <si>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</si>
  <si>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</si>
  <si>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</si>
  <si>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</si>
  <si>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</si>
  <si>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</si>
  <si>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</si>
  <si>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</si>
  <si>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</si>
  <si>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</si>
  <si>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</si>
  <si>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</si>
  <si>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</si>
  <si>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</si>
  <si>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</si>
  <si>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</si>
  <si>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</si>
  <si>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</si>
  <si>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</si>
  <si>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</si>
  <si>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</si>
  <si>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</si>
  <si>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</si>
  <si>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</si>
  <si>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</si>
  <si>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</si>
  <si>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</si>
  <si>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</si>
  <si>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</si>
  <si>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</si>
  <si>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</si>
  <si>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</si>
  <si>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</si>
  <si>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</si>
  <si>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</si>
  <si>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</si>
  <si>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</si>
  <si>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</si>
  <si>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</si>
  <si>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</si>
  <si>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</si>
  <si>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</si>
  <si>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</si>
  <si>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</si>
  <si>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</si>
  <si>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</si>
  <si>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</si>
  <si>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</si>
  <si>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</si>
  <si>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</si>
  <si>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</si>
  <si>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</si>
  <si>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</si>
  <si>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</si>
  <si>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</si>
  <si>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</si>
  <si>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</si>
  <si>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</si>
  <si>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</si>
  <si>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</si>
  <si>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</si>
  <si>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</si>
  <si>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</si>
  <si>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</si>
  <si>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</si>
  <si>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</si>
  <si>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</si>
  <si>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</si>
  <si>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</si>
  <si>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</si>
  <si>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</si>
  <si>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</si>
  <si>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</si>
  <si>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</si>
  <si>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</si>
  <si>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</si>
  <si>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</si>
  <si>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</si>
  <si>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</si>
  <si>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</si>
  <si>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</si>
  <si>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</si>
  <si>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</si>
  <si>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</si>
  <si>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</si>
  <si>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</si>
  <si>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</si>
  <si>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</si>
  <si>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</si>
  <si>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</si>
  <si>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</si>
  <si>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</si>
  <si>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</si>
  <si>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</si>
  <si>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</si>
  <si>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</si>
  <si>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</si>
  <si>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</si>
  <si>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</si>
  <si>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</si>
  <si>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</si>
  <si>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</si>
  <si>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</si>
  <si>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</si>
  <si>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</si>
  <si>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</si>
  <si>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</si>
  <si>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</si>
  <si>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</si>
  <si>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</si>
  <si>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</si>
  <si>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</si>
  <si>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</si>
  <si>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</si>
  <si>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</si>
  <si>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</si>
  <si>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</si>
  <si>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</si>
  <si>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</si>
  <si>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</si>
  <si>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</si>
  <si>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</si>
  <si>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</si>
  <si>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</si>
  <si>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</si>
  <si>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</si>
  <si>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</si>
  <si>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</si>
  <si>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</si>
  <si>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</si>
  <si>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</si>
  <si>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</si>
  <si>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</si>
  <si>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</si>
  <si>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</si>
  <si>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</si>
  <si>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</si>
  <si>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</si>
  <si>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</si>
  <si>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</si>
  <si>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</si>
  <si>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</si>
  <si>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</si>
  <si>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</si>
  <si>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</si>
  <si>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</si>
  <si>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</si>
  <si>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</si>
  <si>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</si>
  <si>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</si>
  <si>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</si>
  <si>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</si>
  <si>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</si>
  <si>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</si>
  <si>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</si>
  <si>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</si>
  <si>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</si>
  <si>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</si>
  <si>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</si>
  <si>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</si>
  <si>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</si>
  <si>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</si>
  <si>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</si>
  <si>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</si>
  <si>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</si>
  <si>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</si>
  <si>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</si>
  <si>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</si>
  <si>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</si>
  <si>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</si>
  <si>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</si>
  <si>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</si>
  <si>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</si>
  <si>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</si>
  <si>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</si>
  <si>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</si>
  <si>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</si>
  <si>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</si>
  <si>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</si>
  <si>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</si>
  <si>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</si>
  <si>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</si>
  <si>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</si>
  <si>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</si>
  <si>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</si>
  <si>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</si>
  <si>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</si>
  <si>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</si>
  <si>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</si>
  <si>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</si>
  <si>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</si>
  <si>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</si>
  <si>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</si>
  <si>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</si>
  <si>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</si>
  <si>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</si>
  <si>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</si>
  <si>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</si>
  <si>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</si>
  <si>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</si>
  <si>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</si>
  <si>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</si>
  <si>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</si>
  <si>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</si>
  <si>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</si>
  <si>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</si>
  <si>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</si>
  <si>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</si>
  <si>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</si>
  <si>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</si>
  <si>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</si>
  <si>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</si>
  <si>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</si>
  <si>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</si>
  <si>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</si>
  <si>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</si>
  <si>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</si>
  <si>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</si>
  <si>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</si>
  <si>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</si>
  <si>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</si>
  <si>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</si>
  <si>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</si>
  <si>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</si>
  <si>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</si>
  <si>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</si>
  <si>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</si>
  <si>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</si>
  <si>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</si>
  <si>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</si>
  <si>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</si>
  <si>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</si>
  <si>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</si>
  <si>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</si>
  <si>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</si>
  <si>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</si>
  <si>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</si>
  <si>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</si>
  <si>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</si>
  <si>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</si>
  <si>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</si>
  <si>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</si>
  <si>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</si>
  <si>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</si>
  <si>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</si>
  <si>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</si>
  <si>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</si>
  <si>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</si>
  <si>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</si>
  <si>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</si>
  <si>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</si>
  <si>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</si>
  <si>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</si>
  <si>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</si>
  <si>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</si>
  <si>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</si>
  <si>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</si>
  <si>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</si>
  <si>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</si>
  <si>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</si>
  <si>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</si>
  <si>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</si>
  <si>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</si>
  <si>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</si>
  <si>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</si>
  <si>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</si>
  <si>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</si>
  <si>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</si>
  <si>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</si>
  <si>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</si>
  <si>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</si>
  <si>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</si>
  <si>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</si>
  <si>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</si>
  <si>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</si>
  <si>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</si>
  <si>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</si>
  <si>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</si>
  <si>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</si>
  <si>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</si>
  <si>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</si>
  <si>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</si>
  <si>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</si>
  <si>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</si>
  <si>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</si>
  <si>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</si>
  <si>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</si>
  <si>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</si>
  <si>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</si>
  <si>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</si>
  <si>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</si>
  <si>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</si>
  <si>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</si>
  <si>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</si>
  <si>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</si>
  <si>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</si>
  <si>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</si>
  <si>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</si>
  <si>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</si>
  <si>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</si>
  <si>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</si>
  <si>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</si>
  <si>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</si>
  <si>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</si>
  <si>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</si>
  <si>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</si>
  <si>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</si>
  <si>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</si>
  <si>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</si>
  <si>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</si>
  <si>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</si>
  <si>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</si>
  <si>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</si>
  <si>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</si>
  <si>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</si>
  <si>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</si>
  <si>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</si>
  <si>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</si>
  <si>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</si>
  <si>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</si>
  <si>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</si>
  <si>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</si>
  <si>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</si>
  <si>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</si>
  <si>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</si>
  <si>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</si>
  <si>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</si>
  <si>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</si>
  <si>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</si>
  <si>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</si>
  <si>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</si>
  <si>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</si>
  <si>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</si>
  <si>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</si>
  <si>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</si>
  <si>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</si>
  <si>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</si>
  <si>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</si>
  <si>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</si>
  <si>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</si>
  <si>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</si>
  <si>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</si>
  <si>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</si>
  <si>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</si>
  <si>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</si>
  <si>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</si>
  <si>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</si>
  <si>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</si>
  <si>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</si>
  <si>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</si>
  <si>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</si>
  <si>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</si>
  <si>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</si>
  <si>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</si>
  <si>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</si>
  <si>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</si>
  <si>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</si>
  <si>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</si>
  <si>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</si>
  <si>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</si>
  <si>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</si>
  <si>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</si>
  <si>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</si>
  <si>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</si>
  <si>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</si>
  <si>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</si>
  <si>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</si>
  <si>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</si>
  <si>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</si>
  <si>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</si>
  <si>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</si>
  <si>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</si>
  <si>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</si>
  <si>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</si>
  <si>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</si>
  <si>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</si>
  <si>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</si>
  <si>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</si>
  <si>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</si>
  <si>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</si>
  <si>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</si>
  <si>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</si>
  <si>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</si>
  <si>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</si>
  <si>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</si>
  <si>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</si>
  <si>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</si>
  <si>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</si>
  <si>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</si>
  <si>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</si>
  <si>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</si>
  <si>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</si>
  <si>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</si>
  <si>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</si>
  <si>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</si>
  <si>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</si>
  <si>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</si>
  <si>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</si>
  <si>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</si>
  <si>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</si>
  <si>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</si>
  <si>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</si>
  <si>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</si>
  <si>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</si>
  <si>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</si>
  <si>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</si>
  <si>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</si>
  <si>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</si>
  <si>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</si>
  <si>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</si>
  <si>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</si>
  <si>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</si>
  <si>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</si>
  <si>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</si>
  <si>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</si>
  <si>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</si>
  <si>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</si>
  <si>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</si>
  <si>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</si>
  <si>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</si>
  <si>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</si>
  <si>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</si>
  <si>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</si>
  <si>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</si>
  <si>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</si>
  <si>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</si>
  <si>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</si>
  <si>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</si>
  <si>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</si>
  <si>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</si>
  <si>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</si>
  <si>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</si>
  <si>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</si>
  <si>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</si>
  <si>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</si>
  <si>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</si>
  <si>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</si>
  <si>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</si>
  <si>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</si>
  <si>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</si>
  <si>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</si>
  <si>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</si>
  <si>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</si>
  <si>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</si>
  <si>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</si>
  <si>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</si>
  <si>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</si>
  <si>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</si>
  <si>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</si>
  <si>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</si>
  <si>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</si>
  <si>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</si>
  <si>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</si>
  <si>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</si>
  <si>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</si>
  <si>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</si>
  <si>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</si>
  <si>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</si>
  <si>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</si>
  <si>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</si>
  <si>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</si>
  <si>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</si>
  <si>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</si>
  <si>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</si>
  <si>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</si>
  <si>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</si>
  <si>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</si>
  <si>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</si>
  <si>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</si>
  <si>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</si>
  <si>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</si>
  <si>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</si>
  <si>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</si>
  <si>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</si>
  <si>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</si>
  <si>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</si>
  <si>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</si>
  <si>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</si>
  <si>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</si>
  <si>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</si>
  <si>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</si>
  <si>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</si>
  <si>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</si>
  <si>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</si>
  <si>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</si>
  <si>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</si>
  <si>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</si>
  <si>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</si>
  <si>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</si>
  <si>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</si>
  <si>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</si>
  <si>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</si>
  <si>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</si>
  <si>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</si>
  <si>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</si>
  <si>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</si>
  <si>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</si>
  <si>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</si>
  <si>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</si>
  <si>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</si>
  <si>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</si>
  <si>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</si>
  <si>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</si>
  <si>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</si>
  <si>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</si>
  <si>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</si>
  <si>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</si>
  <si>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</si>
  <si>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</si>
  <si>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</si>
  <si>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</si>
  <si>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</si>
  <si>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</si>
  <si>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</si>
  <si>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</si>
  <si>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</si>
  <si>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</si>
  <si>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</si>
  <si>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</si>
  <si>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</si>
  <si>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</si>
  <si>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</si>
  <si>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</si>
  <si>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</si>
  <si>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</si>
  <si>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</si>
  <si>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</si>
  <si>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</si>
  <si>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</si>
  <si>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</si>
  <si>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</si>
  <si>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</si>
  <si>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</si>
  <si>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</si>
  <si>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</si>
  <si>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</si>
  <si>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</si>
  <si>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</si>
  <si>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</si>
  <si>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</si>
  <si>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</si>
  <si>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</si>
  <si>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</si>
  <si>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</si>
  <si>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</si>
  <si>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</si>
  <si>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</si>
  <si>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</si>
  <si>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</si>
  <si>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</si>
  <si>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</si>
  <si>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</si>
  <si>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</si>
  <si>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</si>
  <si>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</si>
  <si>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</si>
  <si>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</si>
  <si>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</si>
  <si>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</si>
  <si>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</si>
  <si>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</si>
  <si>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</si>
  <si>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</si>
  <si>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</si>
  <si>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</si>
  <si>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</si>
  <si>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</si>
  <si>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</si>
  <si>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</si>
  <si>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</si>
  <si>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</si>
  <si>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</si>
  <si>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</si>
  <si>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</si>
  <si>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</si>
  <si>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</si>
  <si>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</si>
  <si>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</si>
  <si>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</si>
  <si>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</si>
  <si>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</si>
  <si>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</si>
  <si>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</si>
  <si>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</si>
  <si>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</si>
  <si>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</si>
  <si>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</si>
  <si>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</si>
  <si>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</si>
  <si>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</si>
  <si>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</si>
  <si>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</si>
  <si>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</si>
  <si>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</si>
  <si>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</si>
  <si>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</si>
  <si>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</si>
  <si>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</si>
  <si>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</si>
  <si>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</si>
  <si>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</si>
  <si>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</si>
  <si>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</si>
  <si>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</si>
  <si>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</si>
  <si>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</si>
  <si>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</si>
  <si>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</si>
  <si>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</si>
  <si>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</si>
  <si>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</si>
  <si>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</si>
  <si>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</si>
  <si>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</si>
  <si>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</si>
  <si>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</si>
  <si>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</si>
  <si>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</si>
  <si>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</si>
  <si>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</si>
  <si>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</si>
  <si>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</si>
  <si>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</si>
  <si>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</si>
  <si>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</si>
  <si>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</si>
  <si>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</si>
  <si>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</si>
  <si>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</si>
  <si>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</si>
  <si>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</si>
  <si>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</si>
  <si>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</si>
  <si>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</si>
  <si>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</si>
  <si>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</si>
  <si>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</si>
  <si>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</si>
  <si>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</si>
  <si>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</si>
  <si>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</si>
  <si>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</si>
  <si>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</si>
  <si>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</si>
  <si>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</si>
  <si>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</si>
  <si>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</si>
  <si>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</si>
  <si>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</si>
  <si>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</si>
  <si>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</si>
  <si>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</si>
  <si>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</si>
  <si>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</si>
  <si>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</si>
  <si>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</si>
  <si>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</si>
  <si>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</si>
  <si>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</si>
  <si>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</si>
  <si>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</si>
  <si>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</si>
  <si>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</si>
  <si>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</si>
  <si>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</si>
  <si>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</si>
  <si>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</si>
  <si>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</si>
  <si>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</si>
  <si>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</si>
  <si>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</si>
  <si>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</si>
  <si>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</si>
  <si>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</si>
  <si>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</si>
  <si>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</si>
  <si>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</si>
  <si>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</si>
  <si>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</si>
  <si>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</si>
  <si>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</si>
  <si>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</si>
  <si>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</si>
  <si>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</si>
  <si>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</si>
  <si>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</si>
  <si>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</si>
  <si>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</si>
  <si>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</si>
  <si>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</si>
  <si>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</si>
  <si>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</si>
  <si>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</si>
  <si>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</si>
  <si>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</si>
  <si>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</si>
  <si>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</si>
  <si>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</si>
  <si>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</si>
  <si>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</si>
  <si>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</si>
  <si>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</si>
  <si>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</si>
  <si>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</si>
  <si>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</si>
  <si>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</si>
  <si>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</si>
  <si>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</si>
  <si>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</si>
  <si>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</si>
  <si>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</si>
  <si>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</si>
  <si>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</si>
  <si>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</si>
  <si>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</si>
  <si>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</si>
  <si>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</si>
  <si>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</si>
  <si>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</si>
  <si>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</si>
  <si>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</si>
  <si>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</si>
  <si>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</si>
  <si>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</si>
  <si>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</si>
  <si>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</si>
  <si>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</si>
  <si>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</si>
  <si>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</si>
  <si>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</si>
  <si>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</si>
  <si>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</si>
  <si>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</si>
  <si>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</si>
  <si>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</si>
  <si>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</si>
  <si>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</si>
  <si>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</si>
  <si>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</si>
  <si>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</si>
  <si>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</si>
  <si>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</si>
  <si>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</si>
  <si>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</si>
  <si>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</si>
  <si>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</si>
  <si>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</si>
  <si>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</si>
  <si>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</si>
  <si>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</si>
  <si>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</si>
  <si>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</si>
  <si>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</si>
  <si>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</si>
  <si>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</si>
  <si>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</si>
  <si>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</si>
  <si>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</si>
  <si>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</si>
  <si>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</si>
  <si>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</si>
  <si>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</si>
  <si>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</si>
  <si>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</si>
  <si>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</si>
  <si>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</si>
  <si>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</si>
  <si>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</si>
  <si>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</si>
  <si>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</si>
  <si>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</si>
  <si>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</si>
  <si>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</si>
  <si>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</si>
  <si>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</si>
  <si>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</si>
  <si>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</si>
  <si>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</si>
  <si>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</si>
  <si>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</si>
  <si>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</si>
  <si>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</si>
  <si>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</si>
  <si>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</si>
  <si>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</si>
  <si>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</si>
  <si>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</si>
  <si>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</si>
  <si>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</si>
  <si>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</si>
  <si>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</si>
  <si>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</si>
  <si>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</si>
  <si>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</si>
  <si>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</si>
  <si>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</si>
  <si>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</si>
  <si>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</si>
  <si>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</si>
  <si>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</si>
  <si>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</si>
  <si>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</si>
  <si>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</si>
  <si>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</si>
  <si>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</si>
  <si>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</si>
  <si>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</si>
  <si>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</si>
  <si>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</si>
  <si>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</si>
  <si>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</si>
  <si>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</si>
  <si>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</si>
  <si>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</si>
  <si>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</si>
  <si>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</si>
  <si>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</si>
  <si>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</si>
  <si>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</si>
  <si>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</si>
  <si>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</si>
  <si>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</si>
  <si>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</si>
  <si>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</si>
  <si>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</si>
  <si>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</si>
  <si>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</si>
  <si>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</si>
  <si>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</si>
  <si>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</si>
  <si>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</si>
  <si>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</si>
  <si>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</si>
  <si>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</si>
  <si>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</si>
  <si>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</si>
  <si>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</si>
  <si>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</si>
  <si>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</si>
  <si>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</si>
  <si>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</si>
  <si>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</si>
  <si>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</si>
  <si>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</si>
  <si>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</si>
  <si>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</si>
  <si>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</si>
  <si>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</si>
  <si>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</si>
  <si>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</si>
  <si>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</si>
  <si>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</si>
  <si>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</si>
  <si>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</si>
  <si>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</si>
  <si>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</si>
  <si>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</si>
  <si>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</si>
  <si>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</si>
  <si>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</si>
  <si>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</si>
  <si>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</si>
  <si>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</si>
  <si>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</si>
  <si>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</si>
  <si>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</si>
  <si>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</si>
  <si>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</si>
  <si>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</si>
  <si>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</si>
  <si>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</si>
  <si>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</si>
  <si>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</si>
  <si>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</si>
  <si>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</si>
  <si>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</si>
  <si>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</si>
  <si>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</si>
  <si>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</si>
  <si>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</si>
  <si>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</si>
  <si>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</si>
  <si>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</si>
  <si>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</si>
  <si>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</si>
  <si>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</si>
  <si>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</si>
  <si>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</si>
  <si>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</si>
  <si>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</si>
  <si>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</si>
  <si>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</si>
  <si>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</si>
  <si>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</si>
  <si>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</si>
  <si>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</si>
  <si>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</si>
  <si>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</si>
  <si>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</si>
  <si>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</si>
  <si>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</si>
  <si>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</si>
  <si>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</si>
  <si>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</si>
  <si>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</si>
  <si>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</si>
  <si>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</si>
  <si>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</si>
  <si>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</si>
  <si>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</si>
  <si>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</si>
  <si>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</si>
  <si>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</si>
  <si>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</si>
  <si>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</si>
  <si>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</si>
  <si>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</si>
  <si>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</si>
  <si>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</si>
  <si>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</si>
  <si>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</si>
  <si>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</si>
  <si>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</si>
  <si>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</si>
  <si>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</si>
  <si>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</si>
  <si>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</si>
  <si>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</si>
  <si>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</si>
  <si>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</si>
  <si>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</si>
  <si>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</si>
  <si>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</si>
  <si>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</si>
  <si>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</si>
  <si>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</si>
  <si>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</si>
  <si>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</si>
  <si>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</si>
  <si>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</si>
  <si>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</si>
  <si>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</si>
  <si>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</si>
  <si>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</si>
  <si>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</si>
  <si>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</si>
  <si>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</si>
  <si>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</si>
  <si>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</si>
  <si>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</si>
  <si>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</si>
  <si>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</si>
  <si>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</si>
  <si>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</si>
  <si>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</si>
  <si>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</si>
  <si>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</si>
  <si>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</si>
  <si>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</si>
  <si>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</si>
  <si>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</si>
  <si>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</si>
  <si>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</si>
  <si>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</si>
  <si>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</si>
  <si>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</si>
  <si>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</si>
  <si>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</si>
  <si>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</si>
  <si>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</si>
  <si>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</si>
  <si>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</si>
  <si>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</si>
  <si>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</si>
  <si>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</si>
  <si>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</si>
  <si>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</si>
  <si>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</si>
  <si>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</si>
  <si>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</si>
  <si>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</si>
  <si>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</si>
  <si>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</si>
  <si>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</si>
  <si>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</si>
  <si>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</si>
  <si>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</si>
  <si>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</si>
  <si>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</si>
  <si>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</si>
  <si>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</si>
  <si>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</si>
  <si>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</si>
  <si>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</si>
  <si>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</si>
  <si>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</si>
  <si>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</si>
  <si>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</si>
  <si>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</si>
  <si>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</si>
  <si>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</si>
  <si>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</si>
  <si>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</si>
  <si>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</si>
  <si>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</si>
  <si>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</si>
  <si>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</si>
  <si>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</si>
  <si>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</si>
  <si>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</si>
  <si>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</si>
  <si>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</si>
  <si>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</si>
  <si>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</si>
  <si>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</si>
  <si>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</si>
  <si>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</si>
  <si>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</si>
  <si>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</si>
  <si>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</si>
  <si>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</si>
  <si>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</si>
  <si>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</si>
  <si>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</si>
  <si>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</si>
  <si>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</si>
  <si>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</si>
  <si>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</si>
  <si>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</si>
  <si>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</si>
  <si>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</si>
  <si>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</si>
  <si>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</si>
  <si>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</si>
  <si>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</si>
  <si>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</si>
  <si>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</si>
  <si>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</si>
  <si>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</si>
  <si>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</si>
  <si>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</si>
  <si>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</si>
  <si>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</si>
  <si>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</si>
  <si>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</si>
  <si>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</si>
  <si>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</si>
  <si>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</si>
  <si>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</si>
  <si>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</si>
  <si>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</si>
  <si>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</si>
  <si>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</si>
  <si>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</si>
  <si>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</si>
  <si>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</si>
  <si>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</si>
  <si>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</si>
  <si>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</si>
  <si>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</si>
  <si>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</si>
  <si>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</si>
  <si>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</si>
  <si>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</si>
  <si>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</si>
  <si>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</si>
  <si>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</si>
  <si>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</si>
  <si>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</si>
  <si>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</si>
  <si>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</si>
  <si>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</si>
  <si>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</si>
  <si>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</si>
  <si>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</si>
  <si>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</si>
  <si>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</si>
  <si>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</si>
  <si>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</si>
  <si>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</si>
  <si>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</si>
  <si>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</si>
  <si>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</si>
  <si>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</si>
  <si>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</si>
  <si>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</si>
  <si>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</si>
  <si>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</si>
  <si>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</si>
  <si>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</si>
  <si>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</si>
  <si>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</si>
  <si>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</si>
  <si>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</si>
  <si>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</si>
  <si>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</si>
  <si>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</si>
  <si>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</si>
  <si>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</si>
  <si>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</si>
  <si>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</si>
  <si>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</si>
  <si>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</si>
  <si>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</si>
  <si>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</si>
  <si>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</si>
  <si>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</si>
  <si>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</si>
  <si>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</si>
  <si>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</si>
  <si>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</si>
  <si>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</si>
  <si>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</si>
  <si>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</si>
  <si>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</si>
  <si>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</si>
  <si>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</si>
  <si>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</si>
  <si>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</si>
  <si>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</si>
  <si>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</si>
  <si>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</si>
  <si>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</si>
  <si>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</si>
  <si>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</si>
  <si>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</si>
  <si>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</si>
  <si>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</si>
  <si>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</si>
  <si>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</si>
  <si>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</si>
  <si>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</si>
  <si>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</si>
  <si>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</si>
  <si>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</si>
  <si>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</si>
  <si>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</si>
  <si>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</si>
  <si>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</si>
  <si>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</si>
  <si>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</si>
  <si>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</si>
  <si>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</si>
  <si>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</si>
  <si>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</si>
  <si>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</si>
  <si>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</si>
  <si>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</si>
  <si>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</si>
  <si>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</si>
  <si>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</si>
  <si>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</si>
  <si>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</si>
  <si>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</si>
  <si>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</si>
  <si>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</si>
  <si>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</si>
  <si>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</si>
  <si>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</si>
  <si>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</si>
  <si>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</si>
  <si>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</si>
  <si>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</si>
  <si>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</si>
  <si>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</si>
  <si>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</si>
  <si>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</si>
  <si>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</si>
  <si>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</si>
  <si>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</si>
  <si>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</si>
  <si>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</si>
  <si>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</si>
  <si>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</si>
  <si>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</si>
  <si>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</si>
  <si>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</si>
  <si>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</si>
  <si>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</si>
  <si>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</si>
  <si>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</si>
  <si>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</si>
  <si>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</si>
  <si>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</si>
  <si>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</si>
  <si>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</si>
  <si>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</si>
  <si>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</si>
  <si>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</si>
  <si>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</si>
  <si>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</si>
  <si>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</si>
  <si>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</si>
  <si>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</si>
  <si>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</si>
  <si>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</si>
  <si>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</si>
  <si>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</si>
  <si>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</si>
  <si>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</si>
  <si>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</si>
  <si>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</si>
  <si>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</si>
  <si>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</si>
  <si>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</si>
  <si>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</si>
  <si>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</si>
  <si>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</si>
  <si>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</si>
  <si>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</si>
  <si>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</si>
  <si>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</si>
  <si>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</si>
  <si>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</si>
  <si>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</si>
  <si>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</si>
  <si>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</si>
  <si>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</si>
  <si>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</si>
  <si>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</si>
  <si>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</si>
  <si>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</si>
  <si>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</si>
  <si>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</si>
  <si>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</si>
  <si>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</si>
  <si>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</si>
  <si>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</si>
  <si>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</si>
  <si>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</si>
  <si>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</si>
  <si>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</si>
  <si>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</si>
  <si>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</si>
  <si>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</si>
  <si>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</si>
  <si>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</si>
  <si>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</si>
  <si>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</si>
  <si>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</si>
  <si>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</si>
  <si>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</si>
  <si>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</si>
  <si>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</si>
  <si>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</si>
  <si>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</si>
  <si>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</si>
  <si>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</si>
  <si>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</si>
  <si>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</si>
  <si>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</si>
  <si>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</si>
  <si>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</si>
  <si>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</si>
  <si>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</si>
  <si>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</si>
  <si>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</si>
  <si>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</si>
  <si>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</si>
  <si>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</si>
  <si>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</si>
  <si>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</si>
  <si>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</si>
  <si>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</si>
  <si>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</si>
  <si>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</si>
  <si>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</si>
  <si>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</si>
  <si>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</si>
  <si>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</si>
  <si>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</si>
  <si>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</si>
  <si>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</si>
  <si>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</si>
  <si>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</si>
  <si>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</si>
  <si>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</si>
  <si>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</si>
  <si>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</si>
  <si>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</si>
  <si>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</si>
  <si>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</si>
  <si>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</si>
  <si>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</si>
  <si>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</si>
  <si>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</si>
  <si>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</si>
  <si>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</si>
  <si>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</si>
  <si>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</si>
  <si>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</si>
  <si>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</si>
  <si>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</si>
  <si>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</si>
  <si>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</si>
  <si>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</si>
  <si>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</si>
  <si>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</si>
  <si>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</si>
  <si>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</si>
  <si>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</si>
  <si>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</si>
  <si>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</si>
  <si>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</si>
  <si>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</si>
  <si>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</si>
  <si>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</si>
  <si>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</si>
  <si>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</si>
  <si>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</si>
  <si>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</si>
  <si>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</si>
  <si>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</si>
  <si>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</si>
  <si>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</si>
  <si>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</si>
  <si>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</si>
  <si>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</si>
  <si>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</si>
  <si>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</si>
  <si>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</si>
  <si>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</si>
  <si>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</si>
  <si>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</si>
  <si>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</si>
  <si>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</si>
  <si>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</si>
  <si>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</si>
  <si>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</si>
  <si>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</si>
  <si>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</si>
  <si>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</si>
  <si>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</si>
  <si>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</si>
  <si>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</si>
  <si>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</si>
  <si>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</si>
  <si>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</si>
  <si>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</si>
  <si>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</si>
  <si>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</si>
  <si>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</si>
  <si>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</si>
  <si>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</si>
  <si>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</si>
  <si>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</si>
  <si>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</si>
  <si>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</si>
  <si>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</si>
  <si>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</si>
  <si>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</si>
  <si>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</si>
  <si>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</si>
  <si>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</si>
  <si>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</si>
  <si>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</si>
  <si>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</si>
  <si>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</si>
  <si>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</si>
  <si>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</si>
  <si>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</si>
  <si>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</si>
  <si>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</si>
  <si>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</si>
  <si>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</si>
  <si>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</si>
  <si>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</si>
  <si>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</si>
  <si>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</si>
  <si>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</si>
  <si>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</si>
  <si>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</si>
  <si>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</si>
  <si>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</si>
  <si>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</si>
  <si>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</si>
  <si>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</si>
  <si>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</si>
  <si>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</si>
  <si>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</si>
  <si>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</si>
  <si>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</si>
  <si>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</si>
  <si>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</si>
  <si>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</si>
  <si>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</si>
  <si>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</si>
  <si>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</si>
  <si>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</si>
  <si>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</si>
  <si>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</si>
  <si>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</si>
  <si>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</si>
  <si>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</si>
  <si>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</si>
  <si>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</si>
  <si>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</si>
  <si>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</si>
  <si>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</si>
  <si>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</si>
  <si>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</si>
  <si>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</si>
  <si>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</si>
  <si>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</si>
  <si>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</si>
  <si>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</si>
  <si>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</si>
  <si>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</si>
  <si>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</si>
  <si>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</si>
  <si>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</si>
  <si>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</si>
  <si>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</si>
  <si>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</si>
  <si>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</si>
  <si>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</si>
  <si>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</si>
  <si>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</si>
  <si>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</si>
  <si>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</si>
  <si>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</si>
  <si>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</si>
  <si>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</si>
  <si>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</si>
  <si>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</si>
  <si>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</si>
  <si>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</si>
  <si>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</si>
  <si>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</si>
  <si>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</si>
  <si>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</si>
  <si>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</si>
  <si>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</si>
  <si>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</si>
  <si>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</si>
  <si>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</si>
  <si>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</si>
  <si>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</si>
  <si>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</si>
  <si>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</si>
  <si>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</si>
  <si>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</si>
  <si>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</si>
  <si>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</si>
  <si>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</si>
  <si>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</si>
  <si>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</si>
  <si>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</si>
  <si>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</si>
  <si>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</si>
  <si>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</si>
  <si>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</si>
  <si>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</si>
  <si>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</si>
  <si>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</si>
  <si>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</si>
  <si>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</si>
  <si>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</si>
  <si>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</si>
  <si>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</si>
  <si>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</si>
  <si>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</si>
  <si>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</si>
  <si>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</si>
  <si>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</si>
  <si>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</si>
  <si>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</si>
  <si>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</si>
  <si>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</si>
  <si>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</si>
  <si>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</si>
  <si>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</si>
  <si>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</si>
  <si>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</si>
  <si>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</si>
  <si>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</si>
  <si>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</si>
  <si>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</si>
  <si>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</si>
  <si>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</si>
  <si>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</si>
  <si>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</si>
  <si>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</si>
  <si>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</si>
  <si>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</si>
  <si>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</si>
  <si>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</si>
  <si>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</si>
  <si>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</si>
  <si>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</si>
  <si>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</si>
  <si>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</si>
  <si>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</si>
  <si>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</si>
  <si>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</si>
  <si>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</si>
  <si>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</si>
  <si>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</si>
  <si>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</si>
  <si>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</si>
  <si>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</si>
  <si>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</si>
  <si>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</si>
  <si>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</si>
  <si>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</si>
  <si>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</si>
  <si>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</si>
  <si>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</si>
  <si>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</si>
  <si>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</si>
  <si>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</si>
  <si>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</si>
  <si>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</si>
  <si>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</si>
  <si>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</si>
  <si>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</si>
  <si>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</si>
  <si>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</si>
  <si>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</si>
  <si>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</si>
  <si>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</si>
  <si>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</si>
  <si>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</si>
  <si>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</si>
  <si>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</si>
  <si>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</si>
  <si>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</si>
  <si>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</si>
  <si>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</si>
  <si>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</si>
  <si>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</si>
  <si>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</si>
  <si>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</si>
  <si>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</si>
  <si>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</si>
  <si>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</si>
  <si>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</si>
  <si>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</si>
  <si>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</si>
  <si>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</si>
  <si>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</si>
  <si>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</si>
  <si>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</si>
  <si>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</si>
  <si>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</si>
  <si>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</si>
  <si>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</si>
  <si>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</si>
  <si>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</si>
  <si>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</si>
  <si>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</si>
  <si>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</si>
  <si>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</si>
  <si>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</si>
  <si>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</si>
  <si>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</si>
  <si>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</si>
  <si>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</si>
  <si>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</si>
  <si>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</si>
  <si>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</si>
  <si>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</si>
  <si>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</si>
  <si>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</si>
  <si>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</si>
  <si>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</si>
  <si>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</si>
  <si>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</si>
  <si>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</si>
  <si>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</si>
  <si>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</si>
  <si>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</si>
  <si>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</si>
  <si>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</si>
  <si>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</si>
  <si>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</si>
  <si>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</si>
  <si>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</si>
  <si>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</si>
  <si>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</si>
  <si>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</si>
  <si>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</si>
  <si>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</si>
  <si>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</si>
  <si>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</si>
  <si>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</si>
  <si>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</si>
  <si>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</si>
  <si>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</si>
  <si>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</si>
  <si>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</si>
  <si>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</si>
  <si>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</si>
  <si>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</si>
  <si>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</si>
  <si>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</si>
  <si>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</si>
  <si>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</si>
  <si>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</si>
  <si>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</si>
  <si>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</si>
  <si>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</si>
  <si>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</si>
  <si>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</si>
  <si>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</si>
  <si>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</si>
  <si>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</si>
  <si>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</si>
  <si>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</si>
  <si>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</si>
  <si>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</si>
  <si>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</si>
  <si>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</si>
  <si>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</si>
  <si>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</si>
  <si>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</si>
  <si>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</si>
  <si>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</si>
  <si>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</si>
  <si>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</si>
  <si>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</si>
  <si>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</si>
  <si>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</si>
  <si>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</si>
  <si>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</si>
  <si>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</si>
  <si>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</si>
  <si>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</si>
  <si>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</si>
  <si>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</si>
  <si>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</si>
  <si>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</si>
  <si>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</si>
  <si>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</si>
  <si>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</si>
  <si>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</si>
  <si>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</si>
  <si>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</si>
  <si>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</si>
  <si>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</si>
  <si>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</si>
  <si>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</si>
  <si>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</si>
  <si>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</si>
  <si>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</si>
  <si>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</si>
  <si>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</si>
  <si>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</si>
  <si>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</si>
  <si>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</si>
  <si>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</si>
  <si>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</si>
  <si>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</si>
  <si>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</si>
  <si>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</si>
  <si>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</si>
  <si>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</si>
  <si>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</si>
  <si>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</si>
  <si>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</si>
  <si>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</si>
  <si>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</si>
  <si>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</si>
  <si>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</si>
  <si>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</si>
  <si>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</si>
  <si>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</si>
  <si>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</si>
  <si>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</si>
  <si>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</si>
  <si>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</si>
  <si>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</si>
  <si>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</si>
  <si>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</si>
  <si>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</si>
  <si>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</si>
  <si>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</si>
  <si>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</si>
  <si>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</si>
  <si>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</si>
  <si>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</si>
  <si>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</si>
  <si>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</si>
  <si>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</si>
  <si>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</si>
  <si>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</si>
  <si>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</si>
  <si>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</si>
  <si>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</si>
  <si>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</si>
  <si>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</si>
  <si>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</si>
  <si>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</si>
  <si>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</si>
  <si>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</si>
  <si>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</si>
  <si>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</si>
  <si>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</si>
  <si>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</si>
  <si>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</si>
  <si>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</si>
  <si>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</si>
  <si>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</si>
  <si>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</si>
  <si>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</si>
  <si>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</si>
  <si>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</si>
  <si>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</si>
  <si>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</si>
  <si>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</si>
  <si>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</si>
  <si>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</si>
  <si>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</si>
  <si>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</si>
  <si>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</si>
  <si>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</si>
  <si>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</si>
  <si>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</si>
  <si>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</si>
  <si>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</si>
  <si>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</si>
  <si>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</si>
  <si>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</si>
  <si>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</si>
  <si>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</si>
  <si>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</si>
  <si>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</si>
  <si>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</si>
  <si>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</si>
  <si>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</si>
  <si>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</si>
  <si>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</si>
  <si>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</si>
  <si>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</si>
  <si>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</si>
  <si>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</si>
  <si>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</si>
  <si>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</si>
  <si>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</si>
  <si>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</si>
  <si>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</si>
  <si>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</si>
  <si>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</si>
  <si>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</si>
  <si>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</si>
  <si>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</si>
  <si>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</si>
  <si>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</si>
  <si>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</si>
  <si>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</si>
  <si>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</si>
  <si>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</si>
  <si>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</si>
  <si>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</si>
  <si>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</si>
  <si>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</si>
  <si>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</si>
  <si>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</si>
  <si>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</si>
  <si>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</si>
  <si>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</si>
  <si>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</si>
  <si>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</si>
  <si>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</si>
  <si>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</si>
  <si>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</si>
  <si>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</si>
  <si>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</si>
  <si>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</si>
  <si>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</si>
  <si>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</si>
  <si>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</si>
  <si>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</si>
  <si>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</si>
  <si>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</si>
  <si>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</si>
  <si>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</si>
  <si>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</si>
  <si>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</si>
  <si>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</si>
  <si>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</si>
  <si>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</si>
  <si>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</si>
  <si>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</si>
  <si>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</si>
  <si>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</si>
  <si>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</si>
  <si>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</si>
  <si>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</si>
  <si>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</si>
  <si>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</si>
  <si>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</si>
  <si>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</si>
  <si>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</si>
  <si>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</si>
  <si>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</si>
  <si>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</si>
  <si>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</si>
  <si>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</si>
  <si>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</si>
  <si>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</si>
  <si>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</si>
  <si>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</si>
  <si>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</si>
  <si>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</si>
  <si>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</si>
  <si>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</si>
  <si>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</si>
  <si>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</si>
  <si>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</si>
  <si>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</si>
  <si>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</si>
  <si>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</si>
  <si>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</si>
  <si>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</si>
  <si>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</si>
  <si>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</si>
  <si>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</si>
  <si>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</si>
  <si>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</si>
  <si>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</si>
  <si>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</si>
  <si>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</si>
  <si>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</si>
  <si>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</si>
  <si>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</si>
  <si>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</si>
  <si>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</si>
  <si>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</si>
  <si>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</si>
  <si>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</si>
  <si>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</si>
  <si>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</si>
  <si>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</si>
  <si>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</si>
  <si>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</si>
  <si>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</si>
  <si>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</si>
  <si>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</si>
  <si>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</si>
  <si>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</si>
  <si>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</si>
  <si>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</si>
  <si>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</si>
  <si>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</si>
  <si>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</si>
  <si>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</si>
  <si>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</si>
  <si>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</si>
  <si>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</si>
  <si>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</si>
  <si>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</si>
  <si>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</si>
  <si>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</si>
  <si>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</si>
  <si>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</si>
  <si>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</si>
  <si>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</si>
  <si>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</si>
  <si>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</si>
  <si>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</si>
  <si>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</si>
  <si>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</si>
  <si>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</si>
  <si>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</si>
  <si>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</si>
  <si>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</si>
  <si>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</si>
  <si>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</si>
  <si>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</si>
  <si>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</si>
  <si>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</si>
  <si>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</si>
  <si>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</si>
  <si>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</si>
  <si>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</si>
  <si>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</si>
  <si>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</si>
  <si>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</si>
  <si>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</si>
  <si>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</si>
  <si>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</si>
  <si>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</si>
  <si>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</si>
  <si>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</si>
  <si>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</si>
  <si>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</si>
  <si>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</si>
  <si>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</si>
  <si>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</si>
  <si>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</si>
  <si>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</si>
  <si>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</si>
  <si>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</si>
  <si>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</si>
  <si>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</si>
  <si>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</si>
  <si>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</si>
  <si>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</si>
  <si>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</si>
  <si>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</si>
  <si>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</si>
  <si>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</si>
  <si>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</si>
  <si>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</si>
  <si>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</si>
  <si>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</si>
  <si>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</si>
  <si>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</si>
  <si>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</si>
  <si>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</si>
  <si>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</si>
  <si>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</si>
  <si>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</si>
  <si>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</si>
  <si>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</si>
  <si>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</si>
  <si>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</si>
  <si>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</si>
  <si>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</si>
  <si>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</si>
  <si>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</si>
  <si>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</si>
  <si>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</si>
  <si>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</si>
  <si>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</si>
  <si>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</si>
  <si>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</si>
  <si>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</si>
  <si>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</si>
  <si>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</si>
  <si>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</si>
  <si>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</si>
  <si>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</si>
  <si>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</si>
  <si>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</si>
  <si>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</si>
  <si>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</si>
  <si>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</si>
  <si>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</si>
  <si>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</si>
  <si>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</si>
  <si>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</si>
  <si>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</si>
  <si>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</si>
  <si>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</si>
  <si>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</si>
  <si>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</si>
  <si>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</si>
  <si>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</si>
  <si>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</si>
  <si>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</si>
  <si>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</si>
  <si>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</si>
  <si>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</si>
  <si>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</si>
  <si>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</si>
  <si>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</si>
  <si>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</si>
  <si>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</si>
  <si>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</si>
  <si>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</si>
  <si>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</si>
  <si>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</si>
  <si>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</si>
  <si>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</si>
  <si>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</si>
  <si>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</si>
  <si>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</si>
  <si>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</si>
  <si>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</si>
  <si>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</si>
  <si>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</si>
  <si>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</si>
  <si>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</si>
  <si>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</si>
  <si>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</si>
  <si>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</si>
  <si>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</si>
  <si>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</si>
  <si>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</si>
  <si>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</si>
  <si>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</si>
  <si>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</si>
  <si>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</si>
  <si>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</si>
  <si>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</si>
  <si>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</si>
  <si>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</si>
  <si>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</si>
  <si>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</si>
  <si>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</si>
  <si>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</si>
  <si>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</si>
  <si>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</si>
  <si>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</si>
  <si>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</si>
  <si>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</si>
  <si>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</si>
  <si>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</si>
  <si>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</si>
  <si>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</si>
  <si>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</si>
  <si>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</si>
  <si>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</si>
  <si>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</si>
  <si>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</si>
  <si>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</si>
  <si>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</si>
  <si>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</si>
  <si>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</si>
  <si>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</si>
  <si>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</si>
  <si>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</si>
  <si>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</si>
  <si>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</si>
  <si>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</si>
  <si>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</si>
  <si>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</si>
  <si>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</si>
  <si>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</si>
  <si>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</si>
  <si>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</si>
  <si>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</si>
  <si>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</si>
  <si>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</si>
  <si>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</si>
  <si>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</si>
  <si>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</si>
  <si>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</si>
  <si>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</si>
  <si>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</si>
  <si>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</si>
  <si>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</si>
  <si>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</si>
  <si>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</si>
  <si>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</si>
  <si>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</si>
  <si>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</si>
  <si>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</si>
  <si>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</si>
  <si>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</si>
  <si>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</si>
  <si>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</si>
  <si>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</si>
  <si>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</si>
  <si>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</si>
  <si>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</si>
  <si>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</si>
  <si>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</si>
  <si>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</si>
  <si>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</si>
  <si>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</si>
  <si>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</si>
  <si>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</si>
  <si>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</si>
  <si>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</si>
  <si>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</si>
  <si>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</si>
  <si>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</si>
  <si>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</si>
  <si>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</si>
  <si>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</si>
  <si>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</si>
  <si>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</si>
  <si>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</si>
  <si>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</si>
  <si>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</si>
  <si>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</si>
  <si>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</si>
  <si>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</si>
  <si>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</si>
  <si>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</si>
  <si>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</si>
  <si>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</si>
  <si>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</si>
  <si>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</si>
  <si>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</si>
  <si>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</si>
  <si>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</si>
  <si>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</si>
  <si>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</si>
  <si>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</si>
  <si>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</si>
  <si>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</si>
  <si>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</si>
  <si>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</si>
  <si>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</si>
  <si>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</si>
  <si>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</si>
  <si>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</si>
  <si>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</si>
  <si>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</si>
  <si>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</si>
  <si>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</si>
  <si>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</si>
  <si>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</si>
  <si>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</si>
  <si>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</si>
  <si>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</si>
  <si>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</si>
  <si>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</si>
  <si>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</si>
  <si>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</si>
  <si>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</si>
  <si>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</si>
  <si>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</si>
  <si>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</si>
  <si>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</si>
  <si>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</si>
  <si>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</si>
  <si>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</si>
  <si>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</si>
  <si>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</si>
  <si>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</si>
  <si>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</si>
  <si>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</si>
  <si>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</si>
  <si>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</si>
  <si>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</si>
  <si>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</si>
  <si>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</si>
  <si>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</si>
  <si>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</si>
  <si>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</si>
  <si>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</si>
  <si>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</si>
  <si>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</si>
  <si>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</si>
  <si>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</si>
  <si>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</si>
  <si>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</si>
  <si>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</si>
  <si>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</si>
  <si>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</si>
  <si>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</si>
  <si>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</si>
  <si>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</si>
  <si>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</si>
  <si>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</si>
  <si>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</si>
  <si>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</si>
  <si>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</si>
  <si>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</si>
  <si>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</si>
  <si>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</si>
  <si>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</si>
  <si>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</si>
  <si>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</si>
  <si>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</si>
  <si>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</si>
  <si>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</si>
  <si>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</si>
  <si>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</si>
  <si>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</si>
  <si>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</si>
  <si>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</si>
  <si>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</si>
  <si>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</si>
  <si>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</si>
  <si>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</si>
  <si>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</si>
  <si>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</si>
  <si>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</si>
  <si>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</si>
  <si>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</si>
  <si>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</si>
  <si>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</si>
  <si>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</si>
  <si>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</si>
  <si>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</si>
  <si>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</si>
  <si>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</si>
  <si>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</si>
  <si>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</si>
  <si>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</si>
  <si>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</si>
  <si>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</si>
  <si>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</si>
  <si>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</si>
  <si>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</si>
  <si>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</si>
  <si>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</si>
  <si>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</si>
  <si>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</si>
  <si>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</si>
  <si>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</si>
  <si>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</si>
  <si>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</si>
  <si>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</si>
  <si>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</si>
  <si>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</si>
  <si>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</si>
  <si>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</si>
  <si>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</si>
  <si>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</si>
  <si>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</si>
  <si>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</si>
  <si>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</si>
  <si>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</si>
  <si>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</si>
  <si>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</si>
  <si>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</si>
  <si>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</si>
  <si>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</si>
  <si>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</si>
  <si>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</si>
  <si>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</si>
  <si>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</si>
  <si>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</si>
  <si>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</si>
  <si>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</si>
  <si>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</si>
  <si>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</si>
  <si>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</si>
  <si>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</si>
  <si>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</si>
  <si>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</si>
  <si>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</si>
  <si>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</si>
  <si>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</si>
  <si>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</si>
  <si>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</si>
  <si>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</si>
  <si>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</si>
  <si>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</si>
  <si>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</si>
  <si>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</si>
  <si>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</si>
  <si>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</si>
  <si>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</si>
  <si>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</si>
  <si>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</si>
  <si>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</si>
  <si>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</si>
  <si>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</si>
  <si>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</si>
  <si>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</si>
  <si>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</si>
  <si>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</si>
  <si>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</si>
  <si>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</si>
  <si>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</si>
  <si>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</si>
  <si>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</si>
  <si>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</si>
  <si>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</si>
  <si>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</si>
  <si>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</si>
  <si>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</si>
  <si>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</si>
  <si>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</si>
  <si>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</si>
  <si>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</si>
  <si>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</si>
  <si>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</si>
  <si>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</si>
  <si>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</si>
  <si>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</si>
  <si>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</si>
  <si>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</si>
  <si>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</si>
  <si>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</si>
  <si>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</si>
  <si>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</si>
  <si>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</si>
  <si>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</si>
  <si>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</si>
  <si>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</si>
  <si>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</si>
  <si>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</si>
  <si>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</si>
  <si>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</si>
  <si>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</si>
  <si>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</si>
  <si>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</si>
  <si>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</si>
  <si>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</si>
  <si>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</si>
  <si>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</si>
  <si>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</si>
  <si>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</si>
  <si>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</si>
  <si>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</si>
  <si>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</si>
  <si>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</si>
  <si>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</si>
  <si>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</si>
  <si>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</si>
  <si>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</si>
  <si>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</si>
  <si>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</si>
  <si>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</si>
  <si>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</si>
  <si>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</si>
  <si>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</si>
  <si>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</si>
  <si>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</si>
  <si>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</si>
  <si>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</si>
  <si>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</si>
  <si>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</si>
  <si>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</si>
  <si>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</si>
  <si>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</si>
  <si>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</si>
  <si>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</si>
  <si>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</si>
  <si>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</si>
  <si>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</si>
  <si>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</si>
  <si>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</si>
  <si>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</si>
  <si>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</si>
  <si>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</si>
  <si>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</si>
  <si>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</si>
  <si>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</si>
  <si>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</si>
  <si>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</si>
  <si>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</si>
  <si>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</si>
  <si>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</si>
  <si>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</si>
  <si>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</si>
  <si>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</si>
  <si>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</si>
  <si>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</si>
  <si>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</si>
  <si>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</si>
  <si>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</si>
  <si>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</si>
  <si>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</si>
  <si>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</si>
  <si>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</si>
  <si>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</si>
  <si>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</si>
  <si>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</si>
  <si>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</si>
  <si>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</si>
  <si>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</si>
  <si>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</si>
  <si>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</si>
  <si>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</si>
  <si>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</si>
  <si>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</si>
  <si>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</si>
  <si>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</si>
  <si>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</si>
  <si>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</si>
  <si>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</si>
  <si>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</si>
  <si>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</si>
  <si>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</si>
  <si>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</si>
  <si>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</si>
  <si>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</si>
  <si>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</si>
  <si>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</si>
  <si>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</si>
  <si>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</si>
  <si>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</si>
  <si>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</si>
  <si>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</si>
  <si>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</si>
  <si>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</si>
  <si>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</si>
  <si>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</si>
  <si>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</si>
  <si>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</si>
  <si>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</si>
  <si>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</si>
  <si>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</si>
  <si>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</si>
  <si>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</si>
  <si>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</si>
  <si>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</si>
  <si>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</si>
  <si>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</si>
  <si>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</si>
  <si>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</si>
  <si>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</si>
  <si>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</si>
  <si>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</si>
  <si>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</si>
  <si>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</si>
  <si>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</si>
  <si>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</si>
  <si>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</si>
  <si>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</si>
  <si>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</si>
  <si>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</si>
  <si>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</si>
  <si>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</si>
  <si>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</si>
  <si>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</si>
  <si>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</si>
  <si>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</si>
  <si>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</si>
  <si>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</si>
  <si>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</si>
  <si>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</si>
  <si>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</si>
  <si>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</si>
  <si>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</si>
  <si>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</si>
  <si>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</si>
  <si>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</si>
  <si>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</si>
  <si>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</si>
  <si>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</si>
  <si>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</si>
  <si>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</si>
  <si>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</si>
  <si>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</si>
  <si>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</si>
  <si>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</si>
  <si>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</si>
  <si>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</si>
  <si>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</si>
  <si>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</si>
  <si>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</si>
  <si>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</si>
  <si>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</si>
  <si>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</si>
  <si>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</si>
  <si>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</si>
  <si>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</si>
  <si>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</si>
  <si>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</si>
  <si>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</si>
  <si>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</si>
  <si>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</si>
  <si>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</si>
  <si>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</si>
  <si>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</si>
  <si>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</si>
  <si>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</si>
  <si>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</si>
  <si>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</si>
  <si>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</si>
  <si>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</si>
  <si>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</si>
  <si>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</si>
  <si>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</si>
  <si>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</si>
  <si>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</si>
  <si>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</si>
  <si>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</si>
  <si>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</si>
  <si>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</si>
  <si>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</si>
  <si>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</si>
  <si>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</si>
  <si>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</si>
  <si>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</si>
  <si>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</si>
  <si>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</si>
  <si>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</si>
  <si>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</si>
  <si>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</si>
  <si>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</si>
  <si>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</si>
  <si>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</si>
  <si>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</si>
  <si>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</si>
  <si>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</si>
  <si>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</si>
  <si>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</si>
  <si>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</si>
  <si>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</si>
  <si>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</si>
  <si>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</si>
  <si>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</si>
  <si>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</si>
  <si>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</si>
  <si>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</si>
  <si>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</si>
  <si>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</si>
  <si>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</si>
  <si>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</si>
  <si>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</si>
  <si>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</si>
  <si>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</si>
  <si>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</si>
  <si>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</si>
  <si>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</si>
  <si>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</si>
  <si>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</si>
  <si>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</si>
  <si>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</si>
  <si>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</si>
  <si>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</si>
  <si>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</si>
  <si>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</si>
  <si>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</si>
  <si>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</si>
  <si>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</si>
  <si>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</si>
  <si>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</si>
  <si>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</si>
  <si>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</si>
  <si>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</si>
  <si>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</si>
  <si>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</si>
  <si>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</si>
  <si>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</si>
  <si>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</si>
  <si>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</si>
  <si>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</si>
  <si>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</si>
  <si>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</si>
  <si>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</si>
  <si>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</si>
  <si>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</si>
  <si>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</si>
  <si>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</si>
  <si>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</si>
  <si>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</si>
  <si>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</si>
  <si>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</si>
  <si>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</si>
  <si>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</si>
  <si>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</si>
  <si>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</si>
  <si>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</si>
  <si>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</si>
  <si>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</si>
  <si>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</si>
  <si>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</si>
  <si>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</si>
  <si>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</si>
  <si>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</si>
  <si>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</si>
  <si>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</si>
  <si>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</si>
  <si>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</si>
  <si>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</si>
  <si>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</si>
  <si>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</si>
  <si>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</si>
  <si>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</si>
  <si>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</si>
  <si>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</si>
  <si>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</si>
  <si>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</si>
  <si>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</si>
  <si>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</si>
  <si>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</si>
  <si>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</si>
  <si>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</si>
  <si>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</si>
  <si>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</si>
  <si>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</si>
  <si>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</si>
  <si>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</si>
  <si>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</si>
  <si>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</si>
  <si>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</si>
  <si>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</si>
  <si>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</si>
  <si>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</si>
  <si>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</si>
  <si>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</si>
  <si>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</si>
  <si>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</si>
  <si>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</si>
  <si>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</si>
  <si>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</si>
  <si>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</si>
  <si>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</si>
  <si>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</si>
  <si>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</si>
  <si>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</si>
  <si>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</si>
  <si>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</si>
  <si>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</si>
  <si>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</si>
  <si>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</si>
  <si>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</si>
  <si>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</si>
  <si>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</si>
  <si>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</si>
  <si>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</si>
  <si>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</si>
  <si>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</si>
  <si>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</si>
  <si>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</si>
  <si>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</si>
  <si>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</si>
  <si>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</si>
  <si>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</si>
  <si>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</si>
  <si>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</si>
  <si>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</si>
  <si>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</si>
  <si>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</si>
  <si>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</si>
  <si>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</si>
  <si>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</si>
  <si>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</si>
  <si>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</si>
  <si>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</si>
  <si>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</si>
  <si>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</si>
  <si>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</si>
  <si>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</si>
  <si>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</si>
  <si>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</si>
  <si>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</si>
  <si>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</si>
  <si>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</si>
  <si>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</si>
  <si>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</si>
  <si>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</si>
  <si>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</si>
  <si>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</si>
  <si>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</si>
  <si>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</si>
  <si>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</si>
  <si>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</si>
  <si>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</si>
  <si>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</si>
  <si>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</si>
  <si>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</si>
  <si>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</si>
  <si>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</si>
  <si>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</si>
  <si>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</si>
  <si>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</si>
  <si>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</si>
  <si>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</si>
  <si>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</si>
  <si>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</si>
  <si>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</si>
  <si>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</si>
  <si>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</si>
  <si>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</si>
  <si>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</si>
  <si>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</si>
  <si>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</si>
  <si>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</si>
  <si>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</si>
  <si>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</si>
  <si>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</si>
  <si>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</si>
  <si>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</si>
  <si>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</si>
  <si>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</si>
  <si>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</si>
  <si>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</si>
  <si>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</si>
  <si>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</si>
  <si>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</si>
  <si>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</si>
  <si>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</si>
  <si>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</si>
  <si>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</si>
  <si>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</si>
  <si>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</si>
  <si>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</si>
  <si>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</si>
  <si>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</si>
  <si>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</si>
  <si>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</si>
  <si>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</si>
  <si>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</si>
  <si>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</si>
  <si>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</si>
  <si>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</si>
  <si>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</si>
  <si>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</si>
  <si>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</si>
  <si>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</si>
  <si>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</si>
  <si>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</si>
  <si>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</si>
  <si>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</si>
  <si>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</si>
  <si>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</si>
  <si>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</si>
  <si>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</si>
  <si>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</si>
  <si>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</si>
  <si>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</si>
  <si>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</si>
  <si>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</si>
  <si>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</si>
  <si>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</si>
  <si>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</si>
  <si>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</si>
  <si>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</si>
  <si>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</si>
  <si>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</si>
  <si>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</si>
  <si>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</si>
  <si>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</si>
  <si>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</si>
  <si>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</si>
  <si>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</si>
  <si>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</si>
  <si>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</si>
  <si>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</si>
  <si>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</si>
  <si>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</si>
  <si>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</si>
  <si>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</si>
  <si>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</si>
  <si>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</si>
  <si>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</si>
  <si>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</si>
  <si>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</si>
  <si>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</si>
  <si>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</si>
  <si>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</si>
  <si>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</si>
  <si>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</si>
  <si>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</si>
  <si>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</si>
  <si>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</si>
  <si>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</si>
  <si>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</si>
  <si>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</si>
  <si>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</si>
  <si>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</si>
  <si>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</si>
  <si>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</si>
  <si>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</si>
  <si>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</si>
  <si>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</si>
  <si>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</si>
  <si>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</si>
  <si>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</si>
  <si>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</si>
  <si>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</si>
  <si>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</si>
  <si>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</si>
  <si>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</si>
  <si>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</si>
  <si>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</si>
  <si>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</si>
  <si>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</si>
  <si>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</si>
  <si>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</si>
  <si>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</si>
  <si>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</si>
  <si>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</si>
  <si>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</si>
  <si>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</si>
  <si>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</si>
  <si>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</si>
  <si>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</si>
  <si>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</si>
  <si>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</si>
  <si>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</si>
  <si>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</si>
  <si>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</si>
  <si>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</si>
  <si>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</si>
  <si>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</si>
  <si>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</si>
  <si>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</si>
  <si>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</si>
  <si>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</si>
  <si>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</si>
  <si>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</si>
  <si>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</si>
  <si>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</si>
  <si>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</si>
  <si>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</si>
  <si>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</si>
  <si>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</si>
  <si>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</si>
  <si>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</si>
  <si>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</si>
  <si>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</si>
  <si>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</si>
  <si>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</si>
  <si>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</si>
  <si>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</si>
  <si>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</si>
  <si>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</si>
  <si>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</si>
  <si>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</si>
  <si>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</si>
  <si>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</si>
  <si>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</si>
  <si>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</si>
  <si>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</si>
  <si>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</si>
  <si>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</si>
  <si>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</si>
  <si>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</si>
  <si>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</si>
  <si>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</si>
  <si>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</si>
  <si>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</si>
  <si>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</si>
  <si>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</si>
  <si>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</si>
  <si>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</si>
  <si>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</si>
  <si>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</si>
  <si>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</si>
  <si>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</si>
  <si>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</si>
  <si>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</si>
  <si>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</si>
  <si>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</si>
  <si>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</si>
  <si>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</si>
  <si>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</si>
  <si>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</si>
  <si>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</si>
  <si>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</si>
  <si>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</si>
  <si>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</si>
  <si>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</si>
  <si>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</si>
  <si>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</si>
  <si>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</si>
  <si>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</si>
  <si>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</si>
  <si>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</si>
  <si>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</si>
  <si>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</si>
  <si>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</si>
  <si>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</si>
  <si>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</si>
  <si>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</si>
  <si>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</si>
  <si>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</si>
  <si>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</si>
  <si>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</si>
  <si>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</si>
  <si>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</si>
  <si>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</si>
  <si>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</si>
  <si>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</si>
  <si>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</si>
  <si>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</si>
  <si>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</si>
  <si>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</si>
  <si>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</si>
  <si>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</si>
  <si>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</si>
  <si>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</si>
  <si>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</si>
  <si>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</si>
  <si>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</si>
  <si>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</si>
  <si>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</si>
  <si>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</si>
  <si>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</si>
  <si>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</si>
  <si>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</si>
  <si>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</si>
  <si>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</si>
  <si>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</si>
  <si>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</si>
  <si>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</si>
  <si>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</si>
  <si>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</si>
  <si>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</si>
  <si>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</si>
  <si>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</si>
  <si>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</si>
  <si>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</si>
  <si>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</si>
  <si>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</si>
  <si>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</si>
  <si>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</si>
  <si>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</si>
  <si>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</si>
  <si>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</si>
  <si>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</si>
  <si>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</si>
  <si>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</si>
  <si>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</si>
  <si>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</si>
  <si>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</si>
  <si>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</si>
  <si>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</si>
  <si>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</si>
  <si>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</si>
  <si>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</si>
  <si>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</si>
  <si>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</si>
  <si>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</si>
  <si>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</si>
  <si>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</si>
  <si>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</si>
  <si>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</si>
  <si>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</si>
  <si>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</si>
  <si>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</si>
  <si>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</si>
  <si>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</si>
  <si>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</si>
  <si>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</si>
  <si>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</si>
  <si>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</si>
  <si>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</si>
  <si>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</si>
  <si>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</si>
  <si>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</si>
  <si>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</si>
  <si>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</si>
  <si>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</si>
  <si>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</si>
  <si>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</si>
  <si>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</si>
  <si>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</si>
  <si>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</si>
  <si>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</si>
  <si>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</si>
  <si>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</si>
  <si>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</si>
  <si>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</si>
  <si>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</si>
  <si>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</si>
  <si>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</si>
  <si>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</si>
  <si>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</si>
  <si>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</si>
  <si>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</si>
  <si>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</si>
  <si>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</si>
  <si>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</si>
  <si>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</si>
  <si>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</si>
  <si>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</si>
  <si>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</si>
  <si>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</si>
  <si>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</si>
  <si>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</si>
  <si>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</si>
  <si>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</si>
  <si>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</si>
  <si>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</si>
  <si>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</si>
  <si>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</si>
  <si>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</si>
  <si>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</si>
  <si>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</si>
  <si>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</si>
  <si>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</si>
  <si>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</si>
  <si>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</si>
  <si>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</si>
  <si>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</si>
  <si>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</si>
  <si>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</si>
  <si>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</si>
  <si>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</si>
  <si>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</si>
  <si>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</si>
  <si>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</si>
  <si>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</si>
  <si>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</si>
  <si>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</si>
  <si>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</si>
  <si>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</si>
  <si>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</si>
  <si>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</si>
  <si>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</si>
  <si>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</si>
  <si>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</si>
  <si>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</si>
  <si>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</si>
  <si>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</si>
  <si>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</si>
  <si>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</si>
  <si>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</si>
  <si>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</si>
  <si>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</si>
  <si>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</si>
  <si>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</si>
  <si>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</si>
  <si>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</si>
  <si>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</si>
  <si>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</si>
  <si>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</si>
  <si>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</si>
  <si>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</si>
  <si>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</si>
  <si>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</si>
  <si>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</si>
  <si>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</si>
  <si>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</si>
  <si>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</si>
  <si>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</si>
  <si>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</si>
  <si>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</si>
  <si>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</si>
  <si>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</si>
  <si>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</si>
  <si>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</si>
  <si>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</si>
  <si>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</si>
  <si>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</si>
  <si>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</si>
  <si>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</si>
  <si>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</si>
  <si>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</si>
  <si>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</si>
  <si>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</si>
  <si>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</si>
  <si>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</si>
  <si>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</si>
  <si>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</si>
  <si>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</si>
  <si>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</si>
  <si>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</si>
  <si>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</si>
  <si>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</si>
  <si>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</si>
  <si>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</si>
  <si>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</si>
  <si>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</si>
  <si>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</si>
  <si>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</si>
  <si>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</si>
  <si>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</si>
  <si>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</si>
  <si>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</si>
  <si>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</si>
  <si>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</si>
  <si>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</si>
  <si>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</si>
  <si>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</si>
  <si>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</si>
  <si>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</si>
  <si>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</si>
  <si>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</si>
  <si>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</si>
  <si>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</si>
  <si>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</si>
  <si>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</si>
  <si>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</si>
  <si>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</si>
  <si>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</si>
  <si>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</si>
  <si>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</si>
  <si>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</si>
  <si>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</si>
  <si>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</si>
  <si>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</si>
  <si>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</si>
  <si>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</si>
  <si>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</si>
  <si>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</si>
  <si>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</si>
  <si>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</si>
  <si>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</si>
  <si>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</si>
  <si>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</si>
  <si>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</si>
  <si>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</si>
  <si>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</si>
  <si>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</si>
  <si>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</si>
  <si>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</si>
  <si>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</si>
  <si>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</si>
  <si>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</si>
  <si>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</si>
  <si>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</si>
  <si>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</si>
  <si>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</si>
  <si>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</si>
  <si>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</si>
  <si>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</si>
  <si>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</si>
  <si>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</si>
  <si>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</si>
  <si>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</si>
  <si>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</si>
  <si>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</si>
  <si>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</si>
  <si>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</si>
  <si>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</si>
  <si>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</si>
  <si>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</si>
  <si>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</si>
  <si>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</si>
  <si>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</si>
  <si>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</si>
  <si>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</si>
  <si>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</si>
  <si>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</si>
  <si>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</si>
  <si>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</si>
  <si>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</si>
  <si>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</si>
  <si>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</si>
  <si>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</si>
  <si>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</si>
  <si>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</si>
  <si>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</si>
  <si>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</si>
  <si>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</si>
  <si>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</si>
  <si>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</si>
  <si>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</si>
  <si>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</si>
  <si>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</si>
  <si>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</si>
  <si>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</si>
  <si>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</si>
  <si>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</si>
  <si>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</si>
  <si>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</si>
  <si>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</si>
  <si>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</si>
  <si>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</si>
  <si>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</si>
  <si>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</si>
  <si>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</si>
  <si>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</si>
  <si>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</si>
  <si>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</si>
  <si>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</si>
  <si>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</si>
  <si>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</si>
  <si>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</si>
  <si>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</si>
  <si>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</si>
  <si>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</si>
  <si>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</si>
  <si>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</si>
  <si>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</si>
  <si>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</si>
  <si>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</si>
  <si>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</si>
  <si>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</si>
  <si>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</si>
  <si>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</si>
  <si>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</si>
  <si>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</si>
  <si>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</si>
  <si>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</si>
  <si>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</si>
  <si>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</si>
  <si>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</si>
  <si>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</si>
  <si>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</si>
  <si>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</si>
  <si>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</si>
  <si>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</si>
  <si>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</si>
  <si>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</si>
  <si>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</si>
  <si>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</si>
  <si>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</si>
  <si>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</si>
  <si>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</si>
  <si>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</si>
  <si>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</si>
  <si>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</si>
  <si>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</si>
  <si>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</si>
  <si>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</si>
  <si>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</si>
  <si>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</si>
  <si>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</si>
  <si>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</si>
  <si>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</si>
  <si>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</si>
  <si>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</si>
  <si>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</si>
  <si>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</si>
  <si>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</si>
  <si>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</si>
  <si>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</si>
  <si>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</si>
  <si>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</si>
  <si>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</si>
  <si>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</si>
  <si>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</si>
  <si>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</si>
  <si>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</si>
  <si>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</si>
  <si>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</si>
  <si>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</si>
  <si>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</si>
  <si>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</si>
  <si>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</si>
  <si>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</si>
  <si>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</si>
  <si>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</si>
  <si>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</si>
  <si>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</si>
  <si>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</si>
  <si>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</si>
  <si>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</si>
  <si>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</si>
  <si>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</si>
  <si>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</si>
  <si>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</si>
  <si>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</si>
  <si>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</si>
  <si>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</si>
  <si>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</si>
  <si>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</si>
  <si>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</si>
  <si>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</si>
  <si>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</si>
  <si>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</si>
  <si>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</si>
  <si>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</si>
  <si>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</si>
  <si>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</si>
  <si>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</si>
  <si>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</si>
  <si>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</si>
  <si>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</si>
  <si>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</si>
  <si>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</si>
  <si>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</si>
  <si>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</si>
  <si>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</si>
  <si>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</si>
  <si>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</si>
  <si>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</si>
  <si>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</si>
  <si>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</si>
  <si>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</si>
  <si>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</si>
  <si>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</si>
  <si>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</si>
  <si>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</si>
  <si>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</si>
  <si>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</si>
  <si>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</si>
  <si>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</si>
  <si>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</si>
  <si>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</si>
  <si>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</si>
  <si>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</si>
  <si>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</si>
  <si>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</si>
  <si>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</si>
  <si>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</si>
  <si>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</si>
  <si>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</si>
  <si>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</si>
  <si>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</si>
  <si>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</si>
  <si>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</si>
  <si>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</si>
  <si>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</si>
  <si>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</si>
  <si>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</si>
  <si>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</si>
  <si>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</si>
  <si>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</si>
  <si>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</si>
  <si>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</si>
  <si>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</si>
  <si>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</si>
  <si>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</si>
  <si>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</si>
  <si>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</si>
  <si>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</si>
  <si>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</si>
  <si>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</si>
  <si>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</si>
  <si>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</si>
  <si>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</si>
  <si>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</si>
  <si>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</si>
  <si>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</si>
  <si>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</si>
  <si>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</si>
  <si>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</si>
  <si>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</si>
  <si>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</si>
  <si>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</si>
  <si>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</si>
  <si>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</si>
  <si>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</si>
  <si>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</si>
  <si>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</si>
  <si>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</si>
  <si>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</si>
  <si>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</si>
  <si>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</si>
  <si>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</si>
  <si>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</si>
  <si>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</si>
  <si>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</si>
  <si>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</si>
  <si>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</si>
  <si>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</si>
  <si>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</si>
  <si>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</si>
  <si>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</si>
  <si>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</si>
  <si>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</si>
  <si>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</si>
  <si>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</si>
  <si>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</si>
  <si>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</si>
  <si>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</si>
  <si>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</si>
  <si>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</si>
  <si>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</si>
  <si>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</si>
  <si>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</si>
  <si>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</si>
  <si>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</si>
  <si>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</si>
  <si>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</si>
  <si>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</si>
  <si>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</si>
  <si>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</si>
  <si>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</si>
  <si>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</si>
  <si>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</si>
  <si>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</si>
  <si>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</si>
  <si>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</si>
  <si>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</si>
  <si>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</si>
  <si>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</si>
  <si>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</si>
  <si>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</si>
  <si>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</si>
  <si>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</si>
  <si>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</si>
  <si>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</si>
  <si>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</si>
  <si>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</si>
  <si>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</si>
  <si>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</si>
  <si>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</si>
  <si>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</si>
  <si>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</si>
  <si>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</si>
  <si>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</si>
  <si>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</si>
  <si>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</si>
  <si>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</si>
  <si>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</si>
  <si>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</si>
  <si>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</si>
  <si>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</si>
  <si>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</si>
  <si>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</si>
  <si>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</si>
  <si>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</si>
  <si>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</si>
  <si>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</si>
  <si>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</si>
  <si>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</si>
  <si>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</si>
  <si>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</si>
  <si>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</si>
  <si>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</si>
  <si>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</si>
  <si>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</si>
  <si>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</si>
  <si>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</si>
  <si>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</si>
  <si>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</si>
  <si>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</si>
  <si>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</si>
  <si>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</si>
  <si>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</si>
  <si>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</si>
  <si>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</si>
  <si>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</si>
  <si>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</si>
  <si>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</si>
  <si>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</si>
  <si>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</si>
  <si>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</si>
  <si>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</si>
  <si>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</si>
  <si>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</si>
  <si>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</si>
  <si>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</si>
  <si>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</si>
  <si>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</si>
  <si>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</si>
  <si>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</si>
  <si>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</si>
  <si>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</si>
  <si>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</si>
  <si>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</si>
  <si>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</si>
  <si>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</si>
  <si>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</si>
  <si>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</si>
  <si>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</si>
  <si>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</si>
  <si>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</si>
  <si>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</si>
  <si>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</si>
  <si>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</si>
  <si>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</si>
  <si>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</si>
  <si>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</si>
  <si>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</si>
  <si>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</si>
  <si>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</si>
  <si>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</si>
  <si>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</si>
  <si>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</si>
  <si>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</si>
  <si>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</si>
  <si>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</si>
  <si>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</si>
  <si>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</si>
  <si>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</si>
  <si>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</si>
  <si>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</si>
  <si>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</si>
  <si>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</si>
  <si>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</si>
  <si>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</si>
  <si>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</si>
  <si>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</si>
  <si>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</si>
  <si>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</si>
  <si>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</si>
  <si>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</si>
  <si>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</si>
  <si>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</si>
  <si>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</si>
  <si>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</si>
  <si>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</si>
  <si>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</si>
  <si>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</si>
  <si>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</si>
  <si>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</si>
  <si>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</si>
  <si>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</si>
  <si>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</si>
  <si>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</si>
  <si>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</si>
  <si>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</si>
  <si>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</si>
  <si>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</si>
  <si>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</si>
  <si>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</si>
  <si>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</si>
  <si>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</si>
  <si>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</si>
  <si>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</si>
  <si>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</si>
  <si>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</si>
  <si>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</si>
  <si>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</si>
  <si>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</si>
  <si>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</si>
  <si>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</si>
  <si>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</si>
  <si>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</si>
  <si>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</si>
  <si>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</si>
  <si>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</si>
  <si>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</si>
  <si>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</si>
  <si>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</si>
  <si>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</si>
  <si>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</si>
  <si>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</si>
  <si>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</si>
  <si>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</si>
  <si>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</si>
  <si>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</si>
  <si>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</si>
  <si>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</si>
  <si>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</si>
  <si>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</si>
  <si>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</si>
  <si>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</si>
  <si>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</si>
  <si>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</si>
  <si>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</si>
  <si>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</si>
  <si>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</si>
  <si>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</si>
  <si>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</si>
  <si>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</si>
  <si>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</si>
  <si>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</si>
  <si>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</si>
  <si>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</si>
  <si>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</si>
  <si>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</si>
  <si>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</si>
  <si>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</si>
  <si>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</si>
  <si>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</si>
  <si>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</si>
  <si>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</si>
  <si>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</si>
  <si>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</si>
  <si>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</si>
  <si>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</si>
  <si>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</si>
  <si>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</si>
  <si>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</si>
  <si>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</si>
  <si>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</si>
  <si>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</si>
  <si>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</si>
  <si>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</si>
  <si>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</si>
  <si>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</si>
  <si>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</si>
  <si>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</si>
  <si>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</si>
  <si>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</si>
  <si>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</si>
  <si>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</si>
  <si>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</si>
  <si>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</si>
  <si>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</si>
  <si>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</si>
  <si>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</si>
  <si>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</si>
  <si>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</si>
  <si>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</si>
  <si>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</si>
  <si>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</si>
  <si>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</si>
  <si>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</si>
  <si>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</si>
  <si>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</si>
  <si>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</si>
  <si>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</si>
  <si>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</si>
  <si>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</si>
  <si>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</si>
  <si>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</si>
  <si>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</si>
  <si>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</si>
  <si>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</si>
  <si>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</si>
  <si>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</si>
  <si>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</si>
  <si>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</si>
  <si>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</si>
  <si>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</si>
  <si>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</si>
  <si>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</si>
  <si>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</si>
  <si>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</si>
  <si>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</si>
  <si>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</si>
  <si>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</si>
  <si>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</si>
  <si>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</si>
  <si>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</si>
  <si>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</si>
  <si>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</si>
  <si>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</si>
  <si>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</si>
  <si>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</si>
  <si>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</si>
  <si>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</si>
  <si>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</si>
  <si>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</si>
  <si>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</si>
  <si>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</si>
  <si>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</si>
  <si>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</si>
  <si>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</si>
  <si>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</si>
  <si>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</si>
  <si>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</si>
  <si>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</si>
  <si>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</si>
  <si>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</si>
  <si>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</si>
  <si>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</si>
  <si>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</si>
  <si>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</si>
  <si>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</si>
  <si>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</si>
  <si>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</si>
  <si>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</si>
  <si>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</si>
  <si>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</si>
  <si>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</si>
  <si>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</si>
  <si>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</si>
  <si>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</si>
  <si>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</si>
  <si>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</si>
  <si>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</si>
  <si>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</si>
  <si>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</si>
  <si>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</si>
  <si>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</si>
  <si>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</si>
  <si>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</si>
  <si>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</si>
  <si>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</si>
  <si>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</si>
  <si>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</si>
  <si>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</si>
  <si>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</si>
  <si>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</si>
  <si>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</si>
  <si>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</si>
  <si>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</si>
  <si>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</si>
  <si>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</si>
  <si>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</si>
  <si>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</si>
  <si>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</si>
  <si>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</si>
  <si>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</si>
  <si>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</si>
  <si>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</si>
  <si>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</si>
  <si>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</si>
  <si>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</si>
  <si>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</si>
  <si>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</si>
  <si>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</si>
  <si>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</si>
  <si>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</si>
  <si>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</si>
  <si>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</si>
  <si>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</si>
  <si>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</si>
  <si>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</si>
  <si>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</si>
  <si>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</si>
  <si>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</si>
  <si>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</si>
  <si>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</si>
  <si>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</si>
  <si>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</si>
  <si>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</si>
  <si>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</si>
  <si>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</si>
  <si>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</si>
  <si>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</si>
  <si>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</si>
  <si>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</si>
  <si>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</si>
  <si>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</si>
  <si>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</si>
  <si>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</si>
  <si>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</si>
  <si>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</si>
  <si>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</si>
  <si>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</si>
  <si>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</si>
  <si>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</si>
  <si>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</si>
  <si>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</si>
  <si>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</si>
  <si>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</si>
  <si>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</si>
  <si>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</si>
  <si>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</si>
  <si>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</si>
  <si>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</si>
  <si>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</si>
  <si>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</si>
  <si>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</si>
  <si>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</si>
  <si>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</si>
  <si>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</si>
  <si>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</si>
  <si>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</si>
  <si>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</si>
  <si>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</si>
  <si>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</si>
  <si>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</si>
  <si>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</si>
  <si>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</si>
  <si>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</si>
  <si>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</si>
  <si>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</si>
  <si>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</si>
  <si>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</si>
  <si>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</si>
  <si>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</si>
  <si>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</si>
  <si>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</si>
  <si>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</si>
  <si>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</si>
  <si>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</si>
  <si>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</si>
  <si>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</si>
  <si>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</si>
  <si>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</si>
  <si>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</si>
  <si>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</si>
  <si>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</si>
  <si>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</si>
  <si>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</si>
  <si>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</si>
  <si>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</si>
  <si>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</si>
  <si>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</si>
  <si>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</si>
  <si>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</si>
  <si>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</si>
  <si>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</si>
  <si>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</si>
  <si>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</si>
  <si>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</si>
  <si>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</si>
  <si>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</si>
  <si>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</si>
  <si>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</si>
  <si>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</si>
  <si>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</si>
  <si>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</si>
  <si>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</si>
  <si>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</si>
  <si>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</si>
  <si>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</si>
  <si>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</si>
  <si>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</si>
  <si>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</si>
  <si>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</si>
  <si>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</si>
  <si>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</si>
  <si>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</si>
  <si>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</si>
  <si>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</si>
  <si>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</si>
  <si>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</si>
  <si>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</si>
  <si>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</si>
  <si>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</si>
  <si>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</si>
  <si>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</si>
  <si>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</si>
  <si>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</si>
  <si>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</si>
  <si>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</si>
  <si>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</si>
  <si>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</si>
  <si>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</si>
  <si>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</si>
  <si>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</si>
  <si>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</si>
  <si>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</si>
  <si>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</si>
  <si>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</si>
  <si>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</si>
  <si>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</si>
  <si>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</si>
  <si>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</si>
  <si>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</si>
  <si>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</si>
  <si>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</si>
  <si>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</si>
  <si>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</si>
  <si>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</si>
  <si>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</si>
  <si>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</si>
  <si>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</si>
  <si>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</si>
  <si>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</si>
  <si>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</si>
  <si>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</si>
  <si>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</si>
  <si>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</si>
  <si>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</si>
  <si>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</si>
  <si>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</si>
  <si>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</si>
  <si>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</si>
  <si>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</si>
  <si>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</si>
  <si>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</si>
  <si>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</si>
  <si>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</si>
  <si>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</si>
  <si>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</si>
  <si>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</si>
  <si>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</si>
  <si>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</si>
  <si>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</si>
  <si>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</si>
  <si>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</si>
  <si>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</si>
  <si>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</si>
  <si>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</si>
  <si>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</si>
  <si>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</si>
  <si>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</si>
  <si>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</si>
  <si>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</si>
  <si>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</si>
  <si>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</si>
  <si>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</si>
  <si>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</si>
  <si>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</si>
  <si>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</si>
  <si>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</si>
  <si>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</si>
  <si>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</si>
  <si>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</si>
  <si>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</si>
  <si>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</si>
  <si>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</si>
  <si>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</si>
  <si>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</si>
  <si>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</si>
  <si>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</si>
  <si>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</si>
  <si>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</si>
  <si>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</si>
  <si>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</si>
  <si>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</si>
  <si>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</si>
  <si>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</si>
  <si>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</si>
  <si>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</si>
  <si>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</si>
  <si>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</si>
  <si>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</si>
  <si>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</si>
  <si>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</si>
  <si>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</si>
  <si>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</si>
  <si>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</si>
  <si>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</si>
  <si>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</si>
  <si>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</si>
  <si>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</si>
  <si>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</si>
  <si>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</si>
  <si>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</si>
  <si>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</si>
  <si>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</si>
  <si>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</si>
  <si>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</si>
  <si>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</si>
  <si>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</si>
  <si>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</si>
  <si>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</si>
  <si>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</si>
  <si>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</si>
  <si>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</si>
  <si>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</si>
  <si>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</si>
  <si>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</si>
  <si>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</si>
  <si>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</si>
  <si>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</si>
  <si>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</si>
  <si>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</si>
  <si>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</si>
  <si>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</si>
  <si>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</si>
  <si>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</si>
  <si>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</si>
  <si>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</si>
  <si>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</si>
  <si>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</si>
  <si>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</si>
  <si>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</si>
  <si>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</si>
  <si>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</si>
  <si>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</si>
  <si>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</si>
  <si>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</si>
  <si>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</si>
  <si>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</si>
  <si>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</si>
  <si>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</si>
  <si>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</si>
  <si>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</si>
  <si>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</si>
  <si>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</si>
  <si>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</si>
  <si>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</si>
  <si>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</si>
  <si>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</si>
  <si>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</si>
  <si>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</si>
  <si>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</si>
  <si>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</si>
  <si>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</si>
  <si>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</si>
  <si>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</si>
  <si>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</si>
  <si>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</si>
  <si>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</si>
  <si>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</si>
  <si>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</si>
  <si>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</si>
  <si>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</si>
  <si>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</si>
  <si>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</si>
  <si>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</si>
  <si>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</si>
  <si>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</si>
  <si>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</si>
  <si>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</si>
  <si>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</si>
  <si>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</si>
  <si>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</si>
  <si>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</si>
  <si>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</si>
  <si>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</si>
  <si>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</si>
  <si>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</si>
  <si>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</si>
  <si>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</si>
  <si>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</si>
  <si>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</si>
  <si>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</si>
  <si>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</si>
  <si>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</si>
  <si>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</si>
  <si>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</si>
  <si>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</si>
  <si>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</si>
  <si>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</si>
  <si>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</si>
  <si>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</si>
  <si>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</si>
  <si>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</si>
  <si>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</si>
  <si>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</si>
  <si>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</si>
  <si>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</si>
  <si>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</si>
  <si>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</si>
  <si>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</si>
  <si>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</si>
  <si>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</si>
  <si>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</si>
  <si>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</si>
  <si>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</si>
  <si>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</si>
  <si>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</si>
  <si>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</si>
  <si>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</si>
  <si>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</si>
  <si>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</si>
  <si>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</si>
  <si>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</si>
  <si>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</si>
  <si>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</si>
  <si>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</si>
  <si>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</si>
  <si>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</si>
  <si>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</si>
  <si>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</si>
  <si>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</si>
  <si>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</si>
  <si>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</si>
  <si>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</si>
  <si>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</si>
  <si>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</si>
  <si>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</si>
  <si>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</si>
  <si>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</si>
  <si>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</si>
  <si>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</si>
  <si>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</si>
  <si>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</si>
  <si>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</si>
  <si>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</si>
  <si>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</si>
  <si>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</si>
  <si>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</si>
  <si>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</si>
  <si>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</si>
  <si>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</si>
  <si>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</si>
  <si>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</si>
  <si>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</si>
  <si>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</si>
  <si>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</si>
  <si>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</si>
  <si>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</si>
  <si>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</si>
  <si>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</si>
  <si>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</si>
  <si>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</si>
  <si>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</si>
  <si>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</si>
  <si>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</si>
  <si>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</si>
  <si>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</si>
  <si>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</si>
  <si>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</si>
  <si>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</si>
  <si>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</si>
  <si>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</si>
  <si>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</si>
  <si>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</si>
  <si>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</si>
  <si>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</si>
  <si>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</si>
  <si>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</si>
  <si>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</si>
  <si>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</si>
  <si>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</si>
  <si>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</si>
  <si>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</si>
  <si>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</si>
  <si>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</si>
  <si>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</si>
  <si>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</si>
  <si>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</si>
  <si>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</si>
  <si>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</si>
  <si>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</si>
  <si>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</si>
  <si>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</si>
  <si>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</si>
  <si>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</si>
  <si>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</si>
  <si>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</si>
  <si>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</si>
  <si>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</si>
  <si>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</si>
  <si>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</si>
  <si>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</si>
  <si>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</si>
  <si>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</si>
  <si>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</si>
  <si>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</si>
  <si>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</si>
  <si>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</si>
  <si>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</si>
  <si>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</si>
  <si>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</si>
  <si>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</si>
  <si>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</si>
  <si>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</si>
  <si>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</si>
  <si>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</si>
  <si>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</si>
  <si>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</si>
  <si>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</si>
  <si>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</si>
  <si>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</si>
  <si>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</si>
  <si>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</si>
  <si>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</si>
  <si>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</si>
  <si>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</si>
  <si>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</si>
  <si>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</si>
  <si>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</si>
  <si>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</si>
  <si>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</si>
  <si>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</si>
  <si>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</si>
  <si>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</si>
  <si>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</si>
  <si>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</si>
  <si>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</si>
  <si>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</si>
  <si>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</si>
  <si>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</si>
  <si>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</si>
  <si>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</si>
  <si>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</si>
  <si>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</si>
  <si>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</si>
  <si>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</si>
  <si>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</si>
  <si>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</si>
  <si>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</si>
  <si>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</si>
  <si>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</si>
  <si>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</si>
  <si>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</si>
  <si>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</si>
  <si>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</si>
  <si>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</si>
  <si>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</si>
  <si>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</si>
  <si>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</si>
  <si>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</si>
  <si>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</si>
  <si>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</si>
  <si>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</si>
  <si>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</si>
  <si>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</si>
  <si>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</si>
  <si>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</si>
  <si>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</si>
  <si>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</si>
  <si>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</si>
  <si>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</si>
  <si>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</si>
  <si>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</si>
  <si>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</si>
  <si>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</si>
  <si>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</si>
  <si>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</si>
  <si>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</si>
  <si>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</si>
  <si>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</si>
  <si>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</si>
  <si>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</si>
  <si>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</si>
  <si>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</si>
  <si>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</si>
  <si>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</si>
  <si>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</si>
  <si>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</si>
  <si>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</si>
  <si>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</si>
  <si>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</si>
  <si>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</si>
  <si>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</si>
  <si>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</si>
  <si>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</si>
  <si>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</si>
  <si>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</si>
  <si>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</si>
  <si>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</si>
  <si>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</si>
  <si>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</si>
  <si>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</si>
  <si>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</si>
  <si>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</si>
  <si>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</si>
  <si>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</si>
  <si>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</si>
  <si>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</si>
  <si>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</si>
  <si>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</si>
  <si>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</si>
  <si>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</si>
  <si>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</si>
  <si>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</si>
  <si>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</si>
  <si>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</si>
  <si>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</si>
  <si>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</si>
  <si>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</si>
  <si>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</si>
  <si>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</si>
  <si>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</si>
  <si>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</si>
  <si>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</si>
  <si>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</si>
  <si>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</si>
  <si>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</si>
  <si>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</si>
  <si>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</si>
  <si>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</si>
  <si>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</si>
  <si>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</si>
  <si>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</si>
  <si>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</si>
  <si>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</si>
  <si>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</si>
  <si>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</si>
  <si>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</si>
  <si>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</si>
  <si>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</si>
  <si>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</si>
  <si>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</si>
  <si>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</si>
  <si>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</si>
  <si>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</si>
  <si>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</si>
  <si>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</si>
  <si>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</si>
  <si>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</si>
  <si>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</si>
  <si>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</si>
  <si>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</si>
  <si>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</si>
  <si>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</si>
  <si>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</si>
  <si>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</si>
  <si>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</si>
  <si>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</si>
  <si>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</si>
  <si>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</si>
  <si>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</si>
  <si>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</si>
  <si>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</si>
  <si>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</si>
  <si>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</si>
  <si>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</si>
  <si>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</si>
  <si>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</si>
  <si>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</si>
  <si>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</si>
  <si>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</si>
  <si>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</si>
  <si>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</si>
  <si>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</si>
  <si>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</si>
  <si>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</si>
  <si>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</si>
  <si>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</si>
  <si>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</si>
  <si>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</si>
  <si>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</si>
  <si>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</si>
  <si>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</si>
  <si>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</si>
  <si>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</si>
  <si>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</si>
  <si>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</si>
  <si>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</si>
  <si>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</si>
  <si>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</si>
  <si>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</si>
  <si>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</si>
  <si>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</si>
  <si>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</si>
  <si>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</si>
  <si>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</si>
  <si>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</si>
  <si>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</si>
  <si>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</si>
  <si>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</si>
  <si>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</si>
  <si>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</si>
  <si>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</si>
  <si>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</si>
  <si>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</si>
  <si>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</si>
  <si>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</si>
  <si>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</si>
  <si>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</si>
  <si>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</si>
  <si>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</si>
  <si>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</si>
  <si>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</si>
  <si>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</si>
  <si>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</si>
  <si>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</si>
  <si>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</si>
  <si>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</si>
  <si>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</si>
  <si>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</si>
  <si>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</si>
  <si>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</si>
  <si>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</si>
  <si>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</si>
  <si>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</si>
  <si>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</si>
  <si>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</si>
  <si>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</si>
  <si>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</si>
  <si>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</si>
  <si>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</si>
  <si>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</si>
  <si>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</si>
  <si>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</si>
  <si>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</si>
  <si>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</si>
  <si>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</si>
  <si>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</si>
  <si>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</si>
  <si>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</si>
  <si>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</si>
  <si>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</si>
  <si>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</si>
  <si>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</si>
  <si>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</si>
  <si>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</si>
  <si>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</si>
  <si>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</si>
  <si>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</si>
  <si>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</si>
  <si>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</si>
  <si>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</si>
  <si>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</si>
  <si>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</si>
  <si>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</si>
  <si>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</si>
  <si>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</si>
  <si>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</si>
  <si>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</si>
  <si>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</si>
  <si>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</si>
  <si>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</si>
  <si>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</si>
  <si>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</si>
  <si>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</si>
  <si>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</si>
  <si>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</si>
  <si>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</si>
  <si>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</si>
  <si>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</si>
  <si>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</si>
  <si>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</si>
  <si>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</si>
  <si>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</si>
  <si>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</si>
  <si>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</si>
  <si>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</si>
  <si>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</si>
  <si>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</si>
  <si>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</si>
  <si>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</si>
  <si>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</si>
  <si>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</si>
  <si>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</si>
  <si>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</si>
  <si>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</si>
  <si>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</si>
  <si>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</si>
  <si>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</si>
  <si>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</si>
  <si>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</si>
  <si>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</si>
  <si>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</si>
  <si>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</si>
  <si>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</si>
  <si>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</si>
  <si>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</si>
  <si>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</si>
  <si>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</si>
  <si>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</si>
  <si>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</si>
  <si>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</si>
  <si>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</si>
  <si>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</si>
  <si>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</si>
  <si>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</si>
  <si>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</si>
  <si>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</si>
  <si>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</si>
  <si>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</si>
  <si>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</si>
  <si>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</si>
  <si>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</si>
  <si>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</si>
  <si>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</si>
  <si>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</si>
  <si>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</si>
  <si>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</si>
  <si>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</si>
  <si>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</si>
  <si>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</si>
  <si>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</si>
  <si>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</si>
  <si>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</si>
  <si>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</si>
  <si>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</si>
  <si>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</si>
  <si>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</si>
  <si>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</si>
  <si>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</si>
  <si>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</si>
  <si>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</si>
  <si>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</si>
  <si>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</si>
  <si>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</si>
  <si>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</si>
  <si>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</si>
  <si>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</si>
  <si>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</si>
  <si>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</si>
  <si>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</si>
  <si>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</si>
  <si>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</si>
  <si>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</si>
  <si>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</si>
  <si>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</si>
  <si>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</si>
  <si>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</si>
  <si>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</si>
  <si>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</si>
  <si>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</si>
  <si>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</si>
  <si>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</si>
  <si>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</si>
  <si>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</si>
  <si>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</si>
  <si>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</si>
  <si>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</si>
  <si>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</si>
  <si>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</si>
  <si>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</si>
  <si>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</si>
  <si>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</si>
  <si>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</si>
  <si>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</si>
  <si>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</si>
  <si>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</si>
  <si>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</si>
  <si>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</si>
  <si>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</si>
  <si>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</si>
  <si>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</si>
  <si>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</si>
  <si>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</si>
  <si>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</si>
  <si>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</si>
  <si>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</si>
  <si>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</si>
  <si>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</si>
  <si>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</si>
  <si>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</si>
  <si>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</si>
  <si>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</si>
  <si>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</si>
  <si>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</si>
  <si>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</si>
  <si>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</si>
  <si>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</si>
  <si>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</si>
  <si>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</si>
  <si>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</si>
  <si>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</si>
  <si>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</si>
  <si>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</si>
  <si>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</si>
  <si>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</si>
  <si>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</si>
  <si>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</si>
  <si>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</si>
  <si>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</si>
  <si>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</si>
  <si>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</si>
  <si>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</si>
  <si>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</si>
  <si>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</si>
  <si>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</si>
  <si>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</si>
  <si>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</si>
  <si>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</si>
  <si>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</si>
  <si>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</si>
  <si>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</si>
  <si>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</si>
  <si>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</si>
  <si>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</si>
  <si>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</si>
  <si>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</si>
  <si>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</si>
  <si>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</si>
  <si>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</si>
  <si>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</si>
  <si>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</si>
  <si>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</si>
  <si>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</si>
  <si>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</si>
  <si>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</si>
  <si>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</si>
  <si>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</si>
  <si>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</si>
  <si>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</si>
  <si>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</si>
  <si>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</si>
  <si>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</si>
  <si>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</si>
  <si>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</si>
  <si>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</si>
  <si>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</si>
  <si>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</si>
  <si>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</si>
  <si>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</si>
  <si>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</si>
  <si>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</si>
  <si>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</si>
  <si>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</si>
  <si>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</si>
  <si>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</si>
  <si>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</si>
  <si>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</si>
  <si>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</si>
  <si>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</si>
  <si>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</si>
  <si>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</si>
  <si>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</si>
  <si>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</si>
  <si>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</si>
  <si>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</si>
  <si>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</si>
  <si>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</si>
  <si>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</si>
  <si>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</si>
  <si>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</si>
  <si>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</si>
  <si>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</si>
  <si>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</si>
  <si>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</si>
  <si>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</si>
  <si>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</si>
  <si>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</si>
  <si>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</si>
  <si>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</si>
  <si>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</si>
  <si>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</si>
  <si>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</si>
  <si>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</si>
  <si>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</si>
  <si>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</si>
  <si>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</si>
  <si>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</si>
  <si>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</si>
  <si>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</si>
  <si>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</si>
  <si>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</si>
  <si>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</si>
  <si>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</si>
  <si>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</si>
  <si>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</si>
  <si>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</si>
  <si>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</si>
  <si>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</si>
  <si>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</si>
  <si>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</si>
  <si>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</si>
  <si>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</si>
  <si>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</si>
  <si>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</si>
  <si>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</si>
  <si>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</si>
  <si>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</si>
  <si>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</si>
  <si>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</si>
  <si>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</si>
  <si>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</si>
  <si>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</si>
  <si>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</si>
  <si>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</si>
  <si>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</si>
  <si>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</si>
  <si>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</si>
  <si>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</si>
  <si>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</si>
  <si>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</si>
  <si>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</si>
  <si>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</si>
  <si>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</si>
  <si>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</si>
  <si>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</si>
  <si>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</si>
  <si>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</si>
  <si>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</si>
  <si>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</si>
  <si>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</si>
  <si>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</si>
  <si>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</si>
  <si>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</si>
  <si>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</si>
  <si>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</si>
  <si>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</si>
  <si>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</si>
  <si>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</si>
  <si>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</si>
  <si>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</si>
  <si>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</si>
  <si>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</si>
  <si>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</si>
  <si>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</si>
  <si>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</si>
  <si>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</si>
  <si>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</si>
  <si>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</si>
  <si>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</si>
  <si>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</si>
  <si>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</si>
  <si>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</si>
  <si>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</si>
  <si>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</si>
  <si>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</si>
  <si>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</si>
  <si>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</si>
  <si>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</si>
  <si>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</si>
  <si>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</si>
  <si>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</si>
  <si>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</si>
  <si>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</si>
  <si>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</si>
  <si>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</si>
  <si>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</si>
  <si>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</si>
  <si>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</si>
  <si>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</si>
  <si>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</si>
  <si>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</si>
  <si>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</si>
  <si>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</si>
  <si>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</si>
  <si>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</si>
  <si>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</si>
  <si>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</si>
  <si>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</si>
  <si>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</si>
  <si>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</si>
  <si>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</si>
  <si>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</si>
  <si>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</si>
  <si>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</si>
  <si>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</si>
  <si>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</si>
  <si>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</si>
  <si>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</si>
  <si>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</si>
  <si>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</si>
  <si>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</si>
  <si>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</si>
  <si>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</si>
  <si>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</si>
  <si>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</si>
  <si>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</si>
  <si>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</si>
  <si>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</si>
  <si>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</si>
  <si>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</si>
  <si>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</si>
  <si>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</si>
  <si>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</si>
  <si>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</si>
  <si>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</si>
  <si>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</si>
  <si>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</si>
  <si>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</si>
  <si>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</si>
  <si>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</si>
  <si>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</si>
  <si>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</si>
  <si>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</si>
  <si>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</si>
  <si>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</si>
  <si>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</si>
  <si>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</si>
  <si>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</si>
  <si>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</si>
  <si>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</si>
  <si>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</si>
  <si>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</si>
  <si>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</si>
  <si>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</si>
  <si>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</si>
  <si>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</si>
  <si>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</si>
  <si>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</si>
  <si>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</si>
  <si>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</si>
  <si>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</si>
  <si>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</si>
  <si>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</si>
  <si>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</si>
  <si>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</si>
  <si>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</si>
  <si>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</si>
  <si>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</si>
  <si>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</si>
  <si>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</si>
  <si>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</si>
  <si>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</si>
  <si>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</si>
  <si>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</si>
  <si>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</si>
  <si>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</si>
  <si>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</si>
  <si>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</si>
  <si>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</si>
  <si>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</si>
  <si>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</si>
  <si>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</si>
  <si>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</si>
  <si>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</si>
  <si>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</si>
  <si>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</si>
  <si>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</si>
  <si>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</si>
  <si>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</si>
  <si>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</si>
  <si>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</si>
  <si>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</si>
  <si>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</si>
  <si>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</si>
  <si>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</si>
  <si>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</si>
  <si>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</si>
  <si>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</si>
  <si>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</si>
  <si>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</si>
  <si>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</si>
  <si>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</si>
  <si>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</si>
  <si>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</si>
  <si>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</si>
  <si>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</si>
  <si>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</si>
  <si>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</si>
  <si>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</si>
  <si>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</si>
  <si>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</si>
  <si>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</si>
  <si>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</si>
  <si>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</si>
  <si>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</si>
  <si>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</si>
  <si>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</si>
  <si>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</si>
  <si>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</si>
  <si>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</si>
  <si>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</si>
  <si>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</si>
  <si>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</si>
  <si>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</si>
  <si>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</si>
  <si>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</si>
  <si>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</si>
  <si>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</si>
  <si>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</si>
  <si>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</si>
  <si>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</si>
  <si>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</si>
  <si>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</si>
  <si>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</si>
  <si>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</si>
  <si>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</si>
  <si>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</si>
  <si>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</si>
  <si>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</si>
  <si>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</si>
  <si>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</si>
  <si>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</si>
  <si>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</si>
  <si>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</si>
  <si>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</si>
  <si>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</si>
  <si>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</si>
  <si>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</si>
  <si>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</si>
  <si>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</si>
  <si>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</si>
  <si>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</si>
  <si>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</si>
  <si>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</si>
  <si>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</si>
  <si>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</si>
  <si>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</si>
  <si>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</si>
  <si>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</si>
  <si>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</si>
  <si>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</si>
  <si>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</si>
  <si>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</si>
  <si>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</si>
  <si>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</si>
  <si>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</si>
  <si>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</si>
  <si>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</si>
  <si>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</si>
  <si>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</si>
  <si>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</si>
  <si>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</si>
  <si>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</si>
  <si>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</si>
  <si>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</si>
  <si>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</si>
  <si>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</si>
  <si>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</si>
  <si>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</si>
  <si>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</si>
  <si>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</si>
  <si>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</si>
  <si>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</si>
  <si>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</si>
  <si>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</si>
  <si>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</si>
  <si>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</si>
  <si>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</si>
  <si>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</si>
  <si>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</si>
  <si>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</si>
  <si>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</si>
  <si>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</si>
  <si>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</si>
  <si>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</si>
  <si>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</si>
  <si>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</si>
  <si>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</si>
  <si>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</si>
  <si>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</si>
  <si>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</si>
  <si>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</si>
  <si>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</si>
  <si>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</si>
  <si>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</si>
  <si>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</si>
  <si>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</si>
  <si>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</si>
  <si>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</si>
  <si>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</si>
  <si>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</si>
  <si>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</si>
  <si>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</si>
  <si>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</si>
  <si>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</si>
  <si>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</si>
  <si>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</si>
  <si>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</si>
  <si>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</si>
  <si>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</si>
  <si>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</si>
  <si>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</si>
  <si>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</si>
  <si>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</si>
  <si>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</si>
  <si>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</si>
  <si>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</si>
  <si>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</si>
  <si>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</si>
  <si>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</si>
  <si>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</si>
  <si>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</si>
  <si>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</si>
  <si>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</si>
  <si>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</si>
  <si>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</si>
  <si>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</si>
  <si>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</si>
  <si>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</si>
  <si>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</si>
  <si>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</si>
  <si>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</si>
  <si>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</si>
  <si>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</si>
  <si>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</si>
  <si>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</si>
  <si>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</si>
  <si>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</si>
  <si>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</si>
  <si>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</si>
  <si>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</si>
  <si>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</si>
  <si>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</si>
  <si>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</si>
  <si>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</si>
  <si>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</si>
  <si>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</si>
  <si>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</si>
  <si>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</si>
  <si>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</si>
  <si>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</si>
  <si>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</si>
  <si>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</si>
  <si>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</si>
  <si>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</si>
  <si>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</si>
  <si>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</si>
  <si>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</si>
  <si>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</si>
  <si>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</si>
  <si>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</si>
  <si>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</si>
  <si>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</si>
  <si>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</si>
  <si>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</si>
  <si>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</si>
  <si>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</si>
  <si>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</si>
  <si>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</si>
  <si>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</si>
  <si>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</si>
  <si>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</si>
  <si>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</si>
  <si>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</si>
  <si>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</si>
  <si>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</si>
  <si>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</si>
  <si>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</si>
  <si>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</si>
  <si>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</si>
  <si>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</si>
  <si>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</si>
  <si>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</si>
  <si>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</si>
  <si>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</si>
  <si>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</si>
  <si>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</si>
  <si>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</si>
  <si>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</si>
  <si>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</si>
  <si>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</si>
  <si>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</si>
  <si>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</si>
  <si>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</si>
  <si>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</si>
  <si>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</si>
  <si>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</si>
  <si>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</si>
  <si>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</si>
  <si>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</si>
  <si>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</si>
  <si>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</si>
  <si>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</si>
  <si>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</si>
  <si>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</si>
  <si>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</si>
  <si>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</si>
  <si>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</si>
  <si>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</si>
  <si>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</si>
  <si>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</si>
  <si>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</si>
  <si>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</si>
  <si>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</si>
  <si>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</si>
  <si>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</si>
  <si>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</si>
  <si>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</si>
  <si>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</si>
  <si>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</si>
  <si>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</si>
  <si>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</si>
  <si>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</si>
  <si>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</si>
  <si>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</si>
  <si>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</si>
  <si>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</si>
  <si>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</si>
  <si>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</si>
  <si>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</si>
  <si>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</si>
  <si>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</si>
  <si>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</si>
  <si>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</si>
  <si>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</si>
  <si>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</si>
  <si>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</si>
  <si>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</si>
  <si>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</si>
  <si>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</si>
  <si>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</si>
  <si>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</si>
  <si>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</si>
  <si>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</si>
  <si>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</si>
  <si>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</si>
  <si>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</si>
  <si>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</si>
  <si>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</si>
  <si>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</si>
  <si>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</si>
  <si>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</si>
  <si>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</si>
  <si>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</si>
  <si>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</si>
  <si>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</si>
  <si>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</si>
  <si>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</si>
  <si>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</si>
  <si>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</si>
  <si>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</si>
  <si>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</si>
  <si>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</si>
  <si>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</si>
  <si>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</si>
  <si>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</si>
  <si>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</si>
  <si>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</si>
  <si>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</si>
  <si>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</si>
  <si>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</si>
  <si>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</si>
  <si>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</si>
  <si>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</si>
  <si>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</si>
  <si>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</si>
  <si>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</si>
  <si>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</si>
  <si>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</si>
  <si>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</si>
  <si>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</si>
  <si>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</si>
  <si>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</si>
  <si>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</si>
  <si>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</si>
  <si>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</si>
  <si>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</si>
  <si>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</si>
  <si>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</si>
  <si>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</si>
  <si>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</si>
  <si>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</si>
  <si>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</si>
  <si>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</si>
  <si>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</si>
  <si>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</si>
  <si>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</si>
  <si>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</si>
  <si>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</si>
  <si>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</si>
  <si>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</si>
  <si>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</si>
  <si>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</si>
  <si>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</si>
  <si>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</si>
  <si>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</si>
  <si>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</si>
  <si>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</si>
  <si>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</si>
  <si>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</si>
  <si>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</si>
  <si>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</si>
  <si>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</si>
  <si>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</si>
  <si>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</si>
  <si>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</si>
  <si>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</si>
  <si>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</si>
  <si>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</si>
  <si>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</si>
  <si>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</si>
  <si>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</si>
  <si>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</si>
  <si>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</si>
  <si>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</si>
  <si>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</si>
  <si>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</si>
  <si>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</si>
  <si>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</si>
  <si>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</si>
  <si>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</si>
  <si>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</si>
  <si>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</si>
  <si>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</si>
  <si>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</si>
  <si>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</si>
  <si>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</si>
  <si>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</si>
  <si>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</si>
  <si>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</si>
  <si>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</si>
  <si>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</si>
  <si>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</si>
  <si>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</si>
  <si>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</si>
  <si>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</si>
  <si>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</si>
  <si>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</si>
  <si>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</si>
  <si>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</si>
  <si>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</si>
  <si>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</si>
  <si>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</si>
  <si>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</si>
  <si>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</si>
  <si>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</si>
  <si>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</si>
  <si>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</si>
  <si>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</si>
  <si>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</si>
  <si>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</si>
  <si>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</si>
  <si>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</si>
  <si>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</si>
  <si>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</si>
  <si>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</si>
  <si>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</si>
  <si>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</si>
  <si>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</si>
  <si>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</si>
  <si>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</si>
  <si>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</si>
  <si>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</si>
  <si>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</si>
  <si>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</si>
  <si>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</si>
  <si>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</si>
  <si>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</si>
  <si>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</si>
  <si>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</si>
  <si>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</si>
  <si>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</si>
  <si>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</si>
  <si>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</si>
  <si>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</si>
  <si>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</si>
  <si>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</si>
  <si>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</si>
  <si>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</si>
  <si>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</si>
  <si>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</si>
  <si>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</si>
  <si>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</si>
  <si>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</si>
  <si>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</si>
  <si>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</si>
  <si>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</si>
  <si>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</si>
  <si>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</si>
  <si>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</si>
  <si>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</si>
  <si>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</si>
  <si>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</si>
  <si>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</si>
  <si>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</si>
  <si>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</si>
  <si>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</si>
  <si>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</si>
  <si>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</si>
  <si>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</si>
  <si>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</si>
  <si>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</si>
  <si>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</si>
  <si>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</si>
  <si>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</si>
  <si>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</si>
  <si>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</si>
  <si>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</si>
  <si>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</si>
  <si>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</si>
  <si>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</si>
  <si>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</si>
  <si>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</si>
  <si>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</si>
  <si>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</si>
  <si>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</si>
  <si>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</si>
  <si>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</si>
  <si>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</si>
  <si>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</si>
  <si>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</si>
  <si>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</si>
  <si>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</si>
  <si>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</si>
  <si>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</si>
  <si>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</si>
  <si>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</si>
  <si>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</si>
  <si>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</si>
  <si>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</si>
  <si>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</si>
  <si>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</si>
  <si>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</si>
  <si>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</si>
  <si>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</si>
  <si>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</si>
  <si>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</si>
  <si>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</si>
  <si>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</si>
  <si>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</si>
  <si>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</si>
  <si>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</si>
  <si>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</si>
  <si>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</si>
  <si>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</si>
  <si>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</si>
  <si>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</si>
  <si>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</si>
  <si>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</si>
  <si>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</si>
  <si>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</si>
  <si>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</si>
  <si>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</si>
  <si>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</si>
  <si>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</si>
  <si>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</si>
  <si>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</si>
  <si>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</si>
  <si>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</si>
  <si>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</si>
  <si>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</si>
  <si>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</si>
  <si>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</si>
  <si>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</si>
  <si>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</si>
  <si>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</si>
  <si>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</si>
  <si>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</si>
  <si>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</si>
  <si>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</si>
  <si>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</si>
  <si>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</si>
  <si>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</si>
  <si>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</si>
  <si>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</si>
  <si>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</si>
  <si>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</si>
  <si>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</si>
  <si>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</si>
  <si>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</si>
  <si>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</si>
  <si>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</si>
  <si>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</si>
  <si>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</si>
  <si>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</si>
  <si>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</si>
  <si>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</si>
  <si>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</si>
  <si>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</si>
  <si>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</si>
  <si>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</si>
  <si>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</si>
  <si>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</si>
  <si>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</si>
  <si>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</si>
  <si>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</si>
  <si>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</si>
  <si>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</si>
  <si>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</si>
  <si>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</si>
  <si>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</si>
  <si>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</si>
  <si>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</si>
  <si>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</si>
  <si>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</si>
  <si>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</si>
  <si>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</si>
  <si>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</si>
  <si>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</si>
  <si>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</si>
  <si>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</si>
  <si>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</si>
  <si>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</si>
  <si>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</si>
  <si>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</si>
  <si>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</si>
  <si>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</si>
  <si>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</si>
  <si>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</si>
  <si>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</si>
  <si>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</si>
  <si>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</si>
  <si>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</si>
  <si>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</si>
  <si>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</si>
  <si>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</si>
  <si>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</si>
  <si>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</si>
  <si>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</si>
  <si>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</si>
  <si>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</si>
  <si>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</si>
  <si>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</si>
  <si>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</si>
  <si>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</si>
  <si>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</si>
  <si>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</si>
  <si>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</si>
  <si>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</si>
  <si>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</si>
  <si>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</si>
  <si>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</si>
  <si>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</si>
  <si>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</si>
  <si>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</si>
  <si>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</si>
  <si>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</si>
  <si>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</si>
  <si>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</si>
  <si>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</si>
  <si>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</si>
  <si>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</si>
  <si>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</si>
  <si>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</si>
  <si>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</si>
  <si>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</si>
  <si>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</si>
  <si>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</si>
  <si>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</si>
  <si>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</si>
  <si>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</si>
  <si>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</si>
  <si>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</si>
  <si>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</si>
  <si>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</si>
  <si>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</si>
  <si>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</si>
  <si>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</si>
  <si>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</si>
  <si>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</si>
  <si>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</si>
  <si>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</si>
  <si>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</si>
  <si>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</si>
  <si>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</si>
  <si>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</si>
  <si>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</si>
  <si>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</si>
  <si>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</si>
  <si>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</si>
  <si>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</si>
  <si>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</si>
  <si>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</si>
  <si>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</si>
  <si>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</si>
  <si>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</si>
  <si>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</si>
  <si>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</si>
  <si>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</si>
  <si>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</si>
  <si>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</si>
  <si>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</si>
  <si>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</si>
  <si>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</si>
  <si>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</si>
  <si>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</si>
  <si>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</si>
  <si>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</si>
  <si>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</si>
  <si>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</si>
  <si>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</si>
  <si>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</si>
  <si>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</si>
  <si>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</si>
  <si>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</si>
  <si>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</si>
  <si>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</si>
  <si>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</si>
  <si>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</si>
  <si>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</si>
  <si>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</si>
  <si>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</si>
  <si>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</si>
  <si>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</si>
  <si>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</si>
  <si>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</si>
  <si>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</si>
  <si>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</si>
  <si>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</si>
  <si>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</si>
  <si>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</si>
  <si>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</si>
  <si>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</si>
  <si>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</si>
  <si>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</si>
  <si>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</si>
  <si>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</si>
  <si>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</si>
  <si>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</si>
  <si>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</si>
  <si>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</si>
  <si>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</si>
  <si>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</si>
  <si>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</si>
  <si>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</si>
  <si>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</si>
  <si>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</si>
  <si>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</si>
  <si>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</si>
  <si>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</si>
  <si>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</si>
  <si>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</si>
  <si>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</si>
  <si>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</si>
  <si>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</si>
  <si>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</si>
  <si>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</si>
  <si>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</si>
  <si>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</si>
  <si>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</si>
  <si>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</si>
  <si>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</si>
  <si>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</si>
  <si>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</si>
  <si>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</si>
  <si>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</si>
  <si>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</si>
  <si>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</si>
  <si>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</si>
  <si>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</si>
  <si>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</si>
  <si>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</si>
  <si>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</si>
  <si>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</si>
  <si>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</si>
  <si>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</si>
  <si>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</si>
  <si>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</si>
  <si>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</si>
  <si>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</si>
  <si>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</si>
  <si>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</si>
  <si>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</si>
  <si>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</si>
  <si>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</si>
  <si>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</si>
  <si>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</si>
  <si>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</si>
  <si>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</si>
  <si>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</si>
  <si>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</si>
  <si>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</si>
  <si>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</si>
  <si>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</si>
  <si>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</si>
  <si>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</si>
  <si>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</si>
  <si>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</si>
  <si>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</si>
  <si>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</si>
  <si>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</si>
  <si>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</si>
  <si>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</si>
  <si>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</si>
  <si>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</si>
  <si>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</si>
  <si>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</si>
  <si>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</si>
  <si>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</si>
  <si>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</si>
  <si>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</si>
  <si>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</si>
  <si>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</si>
  <si>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</si>
  <si>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</si>
  <si>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</si>
  <si>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</si>
  <si>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</si>
  <si>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</si>
  <si>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</si>
  <si>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</si>
  <si>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</si>
  <si>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</si>
  <si>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</si>
  <si>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</si>
  <si>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</si>
  <si>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</si>
  <si>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</si>
  <si>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</si>
  <si>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</si>
  <si>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</si>
  <si>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</si>
  <si>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</si>
  <si>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</si>
  <si>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</si>
  <si>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</si>
  <si>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</si>
  <si>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</si>
  <si>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</si>
  <si>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</si>
  <si>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</si>
  <si>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</si>
  <si>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</si>
  <si>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</si>
  <si>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</si>
  <si>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</si>
  <si>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</si>
  <si>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</si>
  <si>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</si>
  <si>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</si>
  <si>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</si>
  <si>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</si>
  <si>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</si>
  <si>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</si>
  <si>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</si>
  <si>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</si>
  <si>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</si>
  <si>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</si>
  <si>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</si>
  <si>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</si>
  <si>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</si>
  <si>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</si>
  <si>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</si>
  <si>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</si>
  <si>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</si>
  <si>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</si>
  <si>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</si>
  <si>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</si>
  <si>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</si>
  <si>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</si>
  <si>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</si>
  <si>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</si>
  <si>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</si>
  <si>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</si>
  <si>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</si>
  <si>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</si>
  <si>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</si>
  <si>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</si>
  <si>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</si>
  <si>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</si>
  <si>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</si>
  <si>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</si>
  <si>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</si>
  <si>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</si>
  <si>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</si>
  <si>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</si>
  <si>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</si>
  <si>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</si>
  <si>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</si>
  <si>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</si>
  <si>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</si>
  <si>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</si>
  <si>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</si>
  <si>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</si>
  <si>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</si>
  <si>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</si>
  <si>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</si>
  <si>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</si>
  <si>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</si>
  <si>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</si>
  <si>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</si>
  <si>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</si>
  <si>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</si>
  <si>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</si>
  <si>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</si>
  <si>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</si>
  <si>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</si>
  <si>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</si>
  <si>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</si>
  <si>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</si>
  <si>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</si>
  <si>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</si>
  <si>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</si>
  <si>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</si>
  <si>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</si>
  <si>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</si>
  <si>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</si>
  <si>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</si>
  <si>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</si>
  <si>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</si>
  <si>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</si>
  <si>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</si>
  <si>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</si>
  <si>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</si>
  <si>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</si>
  <si>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</si>
  <si>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</si>
  <si>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</si>
  <si>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</si>
  <si>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</si>
  <si>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</si>
  <si>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</si>
  <si>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</si>
  <si>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</si>
  <si>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</si>
  <si>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</si>
  <si>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</si>
  <si>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</si>
  <si>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</si>
  <si>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</si>
  <si>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</si>
  <si>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</si>
  <si>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</si>
  <si>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</si>
  <si>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</si>
  <si>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</si>
  <si>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</si>
  <si>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</si>
  <si>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</si>
  <si>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</si>
  <si>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</si>
  <si>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</si>
  <si>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</si>
  <si>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</si>
  <si>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</si>
  <si>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</si>
  <si>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</si>
  <si>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</si>
  <si>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</si>
  <si>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</si>
  <si>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</si>
  <si>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</si>
  <si>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</si>
  <si>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</si>
  <si>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</si>
  <si>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</si>
  <si>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</si>
  <si>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</si>
  <si>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</si>
  <si>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</si>
  <si>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</si>
  <si>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</si>
  <si>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</si>
  <si>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</si>
  <si>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</si>
  <si>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</si>
  <si>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</si>
  <si>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</si>
  <si>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</si>
  <si>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</si>
  <si>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</si>
  <si>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</si>
  <si>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</si>
  <si>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</si>
  <si>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</si>
  <si>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</si>
  <si>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</si>
  <si>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</si>
  <si>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</si>
  <si>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</si>
  <si>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</si>
  <si>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</si>
  <si>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</si>
  <si>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</si>
  <si>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</si>
  <si>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</si>
  <si>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</si>
  <si>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</si>
  <si>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</si>
  <si>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</si>
  <si>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</si>
  <si>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</si>
  <si>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</si>
  <si>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</si>
  <si>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</si>
  <si>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</si>
  <si>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</si>
  <si>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</si>
  <si>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</si>
  <si>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</si>
  <si>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</si>
  <si>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</si>
  <si>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</si>
  <si>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</si>
  <si>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</si>
  <si>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</si>
  <si>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</si>
  <si>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</si>
  <si>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</si>
  <si>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</si>
  <si>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</si>
  <si>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</si>
  <si>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</si>
  <si>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</si>
  <si>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</si>
  <si>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</si>
  <si>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</si>
  <si>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</si>
  <si>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</si>
  <si>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</si>
  <si>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</si>
  <si>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</si>
  <si>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</si>
  <si>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</si>
  <si>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</si>
  <si>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</si>
  <si>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</si>
  <si>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</si>
  <si>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</si>
  <si>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</si>
  <si>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</si>
  <si>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</si>
  <si>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</si>
  <si>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</si>
  <si>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</si>
  <si>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</si>
  <si>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</si>
  <si>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</si>
  <si>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</si>
  <si>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</si>
  <si>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</si>
  <si>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</si>
  <si>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</si>
  <si>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</si>
  <si>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</si>
  <si>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</si>
  <si>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</si>
  <si>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</si>
  <si>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</si>
  <si>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</si>
  <si>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</si>
  <si>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</si>
  <si>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</si>
  <si>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</si>
  <si>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</si>
  <si>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</si>
  <si>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</si>
  <si>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</si>
  <si>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</si>
  <si>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</si>
  <si>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</si>
  <si>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</si>
  <si>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</si>
  <si>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</si>
  <si>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</si>
  <si>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</si>
  <si>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</si>
  <si>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</si>
  <si>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</si>
  <si>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</si>
  <si>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</si>
  <si>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</si>
  <si>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</si>
  <si>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</si>
  <si>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</si>
  <si>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</si>
  <si>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</si>
  <si>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</si>
  <si>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</si>
  <si>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</si>
  <si>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</si>
  <si>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</si>
  <si>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</si>
  <si>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</si>
  <si>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</si>
  <si>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</si>
  <si>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</si>
  <si>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</si>
  <si>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</si>
  <si>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</si>
  <si>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</si>
  <si>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</si>
  <si>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</si>
  <si>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</si>
  <si>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</si>
  <si>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</si>
  <si>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</si>
  <si>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</si>
  <si>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</si>
  <si>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</si>
  <si>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</si>
  <si>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</si>
  <si>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</si>
  <si>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</si>
  <si>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</si>
  <si>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</si>
  <si>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</si>
  <si>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</si>
  <si>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</si>
  <si>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</si>
  <si>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</si>
  <si>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</si>
  <si>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</si>
  <si>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</si>
  <si>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</si>
  <si>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</si>
  <si>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</si>
  <si>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</si>
  <si>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</si>
  <si>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</si>
  <si>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</si>
  <si>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</si>
  <si>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</si>
  <si>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</si>
  <si>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</si>
  <si>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</si>
  <si>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</si>
  <si>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</si>
  <si>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</si>
  <si>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</si>
  <si>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</si>
  <si>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</si>
  <si>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</si>
  <si>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</si>
  <si>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</si>
  <si>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</si>
  <si>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</si>
  <si>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</si>
  <si>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</si>
  <si>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</si>
  <si>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</si>
  <si>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</si>
  <si>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</si>
  <si>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</si>
  <si>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</si>
  <si>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</si>
  <si>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</si>
  <si>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</si>
  <si>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</si>
  <si>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</si>
  <si>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</si>
  <si>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</si>
  <si>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</si>
  <si>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</si>
  <si>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</si>
  <si>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</si>
  <si>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</si>
  <si>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</si>
  <si>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</si>
  <si>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</si>
  <si>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</si>
  <si>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</si>
  <si>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</si>
  <si>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</si>
  <si>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</si>
  <si>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</si>
  <si>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</si>
  <si>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</si>
  <si>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</si>
  <si>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</si>
  <si>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</si>
  <si>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</si>
  <si>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</si>
  <si>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</si>
  <si>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</si>
  <si>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</si>
  <si>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</si>
  <si>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</si>
  <si>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</si>
  <si>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</si>
  <si>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</si>
  <si>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</si>
  <si>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</si>
  <si>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</si>
  <si>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</si>
  <si>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</si>
  <si>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</si>
  <si>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</si>
  <si>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</si>
  <si>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</si>
  <si>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</si>
  <si>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</si>
  <si>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</si>
  <si>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</si>
  <si>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</si>
  <si>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</si>
  <si>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</si>
  <si>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</si>
  <si>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</si>
  <si>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</si>
  <si>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</si>
  <si>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</si>
  <si>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</si>
  <si>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</si>
  <si>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</si>
  <si>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</si>
  <si>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</si>
  <si>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</si>
  <si>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</si>
  <si>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</si>
  <si>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</si>
  <si>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</si>
  <si>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</si>
  <si>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</si>
  <si>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</si>
  <si>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</si>
  <si>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</si>
  <si>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</si>
  <si>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</si>
  <si>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</si>
  <si>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</si>
  <si>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</si>
  <si>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</si>
  <si>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</si>
  <si>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</si>
  <si>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</si>
  <si>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</si>
  <si>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</si>
  <si>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</si>
  <si>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</si>
  <si>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</si>
  <si>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</si>
  <si>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</si>
  <si>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</si>
  <si>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</si>
  <si>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</si>
  <si>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</si>
  <si>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</si>
  <si>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</si>
  <si>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</si>
  <si>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</si>
  <si>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</si>
  <si>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</si>
  <si>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</si>
  <si>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</si>
  <si>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</si>
  <si>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</si>
  <si>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</si>
  <si>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</si>
  <si>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</si>
  <si>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</si>
  <si>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</si>
  <si>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</si>
  <si>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</si>
  <si>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</si>
  <si>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</si>
  <si>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</si>
  <si>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</si>
  <si>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</si>
  <si>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</si>
  <si>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</si>
  <si>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</si>
  <si>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</si>
  <si>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</si>
  <si>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</si>
  <si>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</si>
  <si>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</si>
  <si>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</si>
  <si>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</si>
  <si>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</si>
  <si>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</si>
  <si>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</si>
  <si>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</si>
  <si>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</si>
  <si>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</si>
  <si>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</si>
  <si>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</si>
  <si>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</si>
  <si>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</si>
  <si>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</si>
  <si>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</si>
  <si>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</si>
  <si>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</si>
  <si>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</si>
  <si>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</si>
  <si>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</si>
  <si>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</si>
  <si>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</si>
  <si>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</si>
  <si>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</si>
  <si>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</si>
  <si>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</si>
  <si>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</si>
  <si>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</si>
  <si>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</si>
  <si>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</si>
  <si>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</si>
  <si>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</si>
  <si>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</si>
  <si>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</si>
  <si>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</si>
  <si>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</si>
  <si>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</si>
  <si>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</si>
  <si>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</si>
  <si>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</si>
  <si>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</si>
  <si>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</si>
  <si>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</si>
  <si>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</si>
  <si>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</si>
  <si>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</si>
  <si>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</si>
  <si>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</si>
  <si>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</si>
  <si>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</si>
  <si>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</si>
  <si>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</si>
  <si>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</si>
  <si>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</si>
  <si>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</si>
  <si>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</si>
  <si>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</si>
  <si>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</si>
  <si>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</si>
  <si>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</si>
  <si>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</si>
  <si>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</si>
  <si>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</si>
  <si>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</si>
  <si>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</si>
  <si>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</si>
  <si>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</si>
  <si>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</si>
  <si>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</si>
  <si>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</si>
  <si>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</si>
  <si>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</si>
  <si>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</si>
  <si>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</si>
  <si>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</si>
  <si>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</si>
  <si>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</si>
  <si>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</si>
  <si>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</si>
  <si>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</si>
  <si>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</si>
  <si>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</si>
  <si>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</si>
  <si>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</si>
  <si>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</si>
  <si>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</si>
  <si>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</si>
  <si>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</si>
  <si>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</si>
  <si>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</si>
  <si>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</si>
  <si>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</si>
  <si>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</si>
  <si>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</si>
  <si>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</si>
  <si>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</si>
  <si>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</si>
  <si>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</si>
  <si>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</si>
  <si>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</si>
  <si>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</si>
  <si>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</si>
  <si>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</si>
  <si>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</si>
  <si>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</si>
  <si>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</si>
  <si>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</si>
  <si>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</si>
  <si>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</si>
  <si>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</si>
  <si>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</si>
  <si>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</si>
  <si>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</si>
  <si>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</si>
  <si>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</si>
  <si>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</si>
  <si>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</si>
  <si>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</si>
  <si>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</si>
  <si>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</si>
  <si>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</si>
  <si>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</si>
  <si>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</si>
  <si>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</si>
  <si>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</si>
  <si>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</si>
  <si>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</si>
  <si>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</si>
  <si>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</si>
  <si>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</si>
  <si>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</si>
  <si>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</si>
  <si>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</si>
  <si>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</si>
  <si>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</si>
  <si>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</si>
  <si>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</si>
  <si>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</si>
  <si>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</si>
  <si>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</si>
  <si>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</si>
  <si>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</si>
  <si>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</si>
  <si>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</si>
  <si>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</si>
  <si>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</si>
  <si>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</si>
  <si>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</si>
  <si>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</si>
  <si>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</si>
  <si>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</si>
  <si>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</si>
  <si>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</si>
  <si>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</si>
  <si>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</si>
  <si>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</si>
  <si>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</si>
  <si>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</si>
  <si>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</si>
  <si>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</si>
  <si>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</si>
  <si>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</si>
  <si>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</si>
  <si>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</si>
  <si>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</si>
  <si>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</si>
  <si>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</si>
  <si>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</si>
  <si>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</si>
  <si>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</si>
  <si>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</si>
  <si>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</si>
  <si>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</si>
  <si>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</si>
  <si>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</si>
  <si>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</si>
  <si>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</si>
  <si>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</si>
  <si>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</si>
  <si>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</si>
  <si>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</si>
  <si>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</si>
  <si>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</si>
  <si>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</si>
  <si>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</si>
  <si>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</si>
  <si>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</si>
  <si>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</si>
  <si>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</si>
  <si>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</si>
  <si>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</si>
  <si>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</si>
  <si>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</si>
  <si>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</si>
  <si>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</si>
  <si>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</si>
  <si>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</si>
  <si>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</si>
  <si>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</si>
  <si>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</si>
  <si>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</si>
  <si>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</si>
  <si>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</si>
  <si>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</si>
  <si>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</si>
  <si>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</si>
  <si>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</si>
  <si>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</si>
  <si>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</si>
  <si>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</si>
  <si>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</si>
  <si>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</si>
  <si>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</si>
  <si>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</si>
  <si>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</si>
  <si>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</si>
  <si>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</si>
  <si>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</si>
  <si>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</si>
  <si>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</si>
  <si>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</si>
  <si>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</si>
  <si>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</si>
  <si>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</si>
  <si>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</si>
  <si>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</si>
  <si>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</si>
  <si>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</si>
  <si>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</si>
  <si>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</si>
  <si>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</si>
  <si>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</si>
  <si>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</si>
  <si>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</si>
  <si>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</si>
  <si>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</si>
  <si>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</si>
  <si>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</si>
  <si>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</si>
  <si>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</si>
  <si>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</si>
  <si>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</si>
  <si>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</si>
  <si>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</si>
  <si>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</si>
  <si>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</si>
  <si>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</si>
  <si>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</si>
  <si>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</si>
  <si>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</si>
  <si>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</si>
  <si>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</si>
  <si>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</si>
  <si>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</si>
  <si>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</si>
  <si>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</si>
  <si>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</si>
  <si>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</si>
  <si>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</si>
  <si>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</si>
  <si>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</si>
  <si>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</si>
  <si>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</si>
  <si>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</si>
  <si>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</si>
  <si>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</si>
  <si>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</si>
  <si>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</si>
  <si>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</si>
  <si>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</si>
  <si>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</si>
  <si>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</si>
  <si>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</si>
  <si>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</si>
  <si>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</si>
  <si>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</si>
  <si>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</si>
  <si>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</si>
  <si>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</si>
  <si>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</si>
  <si>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</si>
  <si>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</si>
  <si>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</si>
  <si>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</si>
  <si>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</si>
  <si>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</si>
  <si>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</si>
  <si>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</si>
  <si>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</si>
  <si>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</si>
  <si>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</si>
  <si>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</si>
  <si>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</si>
  <si>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</si>
  <si>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</si>
  <si>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</si>
  <si>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</si>
  <si>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</si>
  <si>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</si>
  <si>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</si>
  <si>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</si>
  <si>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</si>
  <si>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</si>
  <si>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</si>
  <si>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</si>
  <si>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</si>
  <si>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</si>
  <si>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</si>
  <si>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</si>
  <si>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</si>
  <si>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</si>
  <si>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</si>
  <si>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</si>
  <si>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</si>
  <si>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</si>
  <si>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</si>
  <si>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</si>
  <si>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</si>
  <si>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</si>
  <si>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</si>
  <si>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</si>
  <si>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</si>
  <si>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</si>
  <si>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</si>
  <si>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</si>
  <si>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</si>
  <si>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</si>
  <si>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</si>
  <si>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</si>
  <si>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</si>
  <si>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</si>
  <si>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</si>
  <si>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</si>
  <si>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</si>
  <si>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</si>
  <si>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</si>
  <si>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</si>
  <si>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</si>
  <si>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</si>
  <si>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</si>
  <si>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</si>
  <si>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</si>
  <si>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</si>
  <si>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</si>
  <si>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</si>
  <si>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</si>
  <si>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</si>
  <si>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</si>
  <si>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</si>
  <si>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</si>
  <si>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</si>
  <si>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</si>
  <si>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</si>
  <si>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</si>
  <si>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</si>
  <si>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</si>
  <si>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</si>
  <si>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</si>
  <si>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</si>
  <si>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</si>
  <si>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</si>
  <si>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</si>
  <si>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</si>
  <si>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</si>
  <si>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</si>
  <si>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</si>
  <si>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</si>
  <si>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</si>
  <si>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</si>
  <si>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</si>
  <si>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</si>
  <si>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</si>
  <si>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</si>
  <si>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</si>
  <si>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</si>
  <si>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</si>
  <si>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</si>
  <si>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</si>
  <si>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</si>
  <si>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</si>
  <si>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</si>
  <si>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</si>
  <si>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</si>
  <si>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</si>
  <si>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</si>
  <si>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</si>
  <si>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</si>
  <si>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</si>
  <si>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</si>
  <si>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</si>
  <si>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</si>
  <si>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</si>
  <si>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</si>
  <si>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</si>
  <si>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</si>
  <si>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</si>
  <si>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</si>
  <si>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</si>
  <si>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</si>
  <si>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</si>
  <si>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</si>
  <si>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</si>
  <si>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</si>
  <si>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</si>
  <si>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</si>
  <si>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</si>
  <si>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</si>
  <si>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</si>
  <si>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</si>
  <si>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</si>
  <si>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</si>
  <si>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</si>
  <si>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</si>
  <si>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</si>
  <si>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</si>
  <si>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</si>
  <si>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</si>
  <si>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</si>
  <si>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</si>
  <si>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</si>
  <si>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</si>
  <si>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</si>
  <si>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</si>
  <si>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</si>
  <si>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</si>
  <si>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</si>
  <si>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</si>
  <si>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</si>
  <si>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</si>
  <si>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</si>
  <si>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</si>
  <si>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</si>
  <si>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</si>
  <si>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</si>
  <si>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</si>
  <si>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</si>
  <si>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</si>
  <si>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</si>
  <si>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</si>
  <si>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</si>
  <si>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</si>
  <si>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</si>
  <si>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</si>
  <si>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</si>
  <si>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</si>
  <si>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</si>
  <si>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</si>
  <si>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</si>
  <si>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</si>
  <si>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</si>
  <si>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</si>
  <si>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</si>
  <si>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</si>
  <si>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</si>
  <si>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</si>
  <si>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</si>
  <si>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</si>
  <si>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</si>
  <si>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</si>
  <si>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</si>
  <si>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</si>
  <si>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</si>
  <si>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</si>
  <si>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</si>
  <si>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</si>
  <si>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</si>
  <si>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</si>
  <si>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</si>
  <si>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</si>
  <si>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</si>
  <si>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</si>
  <si>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</si>
  <si>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</si>
  <si>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</si>
  <si>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</si>
  <si>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</si>
  <si>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</si>
  <si>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</si>
  <si>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</si>
  <si>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</si>
  <si>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</si>
  <si>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</si>
  <si>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</si>
  <si>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</si>
  <si>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</si>
  <si>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</si>
  <si>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</si>
  <si>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</si>
  <si>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</si>
  <si>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</si>
  <si>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</si>
  <si>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</si>
  <si>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</si>
  <si>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</si>
  <si>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</si>
  <si>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</si>
  <si>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</si>
  <si>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</si>
  <si>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</si>
  <si>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</si>
  <si>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</si>
  <si>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</si>
  <si>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</si>
  <si>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</si>
  <si>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</si>
  <si>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</si>
  <si>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</si>
  <si>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</si>
  <si>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</si>
  <si>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</si>
  <si>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</si>
  <si>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</si>
  <si>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</si>
  <si>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</si>
  <si>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</si>
  <si>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</si>
  <si>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</si>
  <si>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</si>
  <si>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</si>
  <si>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</si>
  <si>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</si>
  <si>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</si>
  <si>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</si>
  <si>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</si>
  <si>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</si>
  <si>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</si>
  <si>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</si>
  <si>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</si>
  <si>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</si>
  <si>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</si>
  <si>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</si>
  <si>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</si>
  <si>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</si>
  <si>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</si>
  <si>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</si>
  <si>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</si>
  <si>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</si>
  <si>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</si>
  <si>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</si>
  <si>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</si>
  <si>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</si>
  <si>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</si>
  <si>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</si>
  <si>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</si>
  <si>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</si>
  <si>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</si>
  <si>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</si>
  <si>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</si>
  <si>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</si>
  <si>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</si>
  <si>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</si>
  <si>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</si>
  <si>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</si>
  <si>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</si>
  <si>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</si>
  <si>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</si>
  <si>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</si>
  <si>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</si>
  <si>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</si>
  <si>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</si>
  <si>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</si>
  <si>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</si>
  <si>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</si>
  <si>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</si>
  <si>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</si>
  <si>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</si>
  <si>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</si>
  <si>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</si>
  <si>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</si>
  <si>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</si>
  <si>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</si>
  <si>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</si>
  <si>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</si>
  <si>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</si>
  <si>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</si>
  <si>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</si>
  <si>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</si>
  <si>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</si>
  <si>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</si>
  <si>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</si>
  <si>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</si>
  <si>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</si>
  <si>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</si>
  <si>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</si>
  <si>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</si>
  <si>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</si>
  <si>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</si>
  <si>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</si>
  <si>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</si>
  <si>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</si>
  <si>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</si>
  <si>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</si>
  <si>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</si>
  <si>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</si>
  <si>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</si>
  <si>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</si>
  <si>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</si>
  <si>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</si>
  <si>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</si>
  <si>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</si>
  <si>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</si>
  <si>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</si>
  <si>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</si>
  <si>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</si>
  <si>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</si>
  <si>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</si>
  <si>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</si>
  <si>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</si>
  <si>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</si>
  <si>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</si>
  <si>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</si>
  <si>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</si>
  <si>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</si>
  <si>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</si>
  <si>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</si>
  <si>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</si>
  <si>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</si>
  <si>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</si>
  <si>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</si>
  <si>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</si>
  <si>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</si>
  <si>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</si>
  <si>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</si>
  <si>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</si>
  <si>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</si>
  <si>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</si>
  <si>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</si>
  <si>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</si>
  <si>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</si>
  <si>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</si>
  <si>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</si>
  <si>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</si>
  <si>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</si>
  <si>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</si>
  <si>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</si>
  <si>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</si>
  <si>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</si>
  <si>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</si>
  <si>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</si>
  <si>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</si>
  <si>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</si>
  <si>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</si>
  <si>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</si>
  <si>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</si>
  <si>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</si>
  <si>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</si>
  <si>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</si>
  <si>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</si>
  <si>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</si>
  <si>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</si>
  <si>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</si>
  <si>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</si>
  <si>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</si>
  <si>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</si>
  <si>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</si>
  <si>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</si>
  <si>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</si>
  <si>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</si>
  <si>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</si>
  <si>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</si>
  <si>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</si>
  <si>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</si>
  <si>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</si>
  <si>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</si>
  <si>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</si>
  <si>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</si>
  <si>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</si>
  <si>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</si>
  <si>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</si>
  <si>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</si>
  <si>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</si>
  <si>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</si>
  <si>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</si>
  <si>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</si>
  <si>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</si>
  <si>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</si>
  <si>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</si>
  <si>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</si>
  <si>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</si>
  <si>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</si>
  <si>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</si>
  <si>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</si>
  <si>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</si>
  <si>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</si>
  <si>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</si>
  <si>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</si>
  <si>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</si>
  <si>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</si>
  <si>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</si>
  <si>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</si>
  <si>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</si>
  <si>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</si>
  <si>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</si>
  <si>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</si>
  <si>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</si>
  <si>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</si>
  <si>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</si>
  <si>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</si>
  <si>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</si>
  <si>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</si>
  <si>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</si>
  <si>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</si>
  <si>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</si>
  <si>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</si>
  <si>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</si>
  <si>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</si>
  <si>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</si>
  <si>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</si>
  <si>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</si>
  <si>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</si>
  <si>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</si>
  <si>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</si>
  <si>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</si>
  <si>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</si>
  <si>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</si>
  <si>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</si>
  <si>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</si>
  <si>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</si>
  <si>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</si>
  <si>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</si>
  <si>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</si>
  <si>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</si>
  <si>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</si>
  <si>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</si>
  <si>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</si>
  <si>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</si>
  <si>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</si>
  <si>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</si>
  <si>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</si>
  <si>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</si>
  <si>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</si>
  <si>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</si>
  <si>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</si>
  <si>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</si>
  <si>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</si>
  <si>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</si>
  <si>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</si>
  <si>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</si>
  <si>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</si>
  <si>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</si>
  <si>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</si>
  <si>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</si>
  <si>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</si>
  <si>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</si>
  <si>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</si>
  <si>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</si>
  <si>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</si>
  <si>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</si>
  <si>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</si>
  <si>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</si>
  <si>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</si>
  <si>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</si>
  <si>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</si>
  <si>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</si>
  <si>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</si>
  <si>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</si>
  <si>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</si>
  <si>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</si>
  <si>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</si>
  <si>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</si>
  <si>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</si>
  <si>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</si>
  <si>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</si>
  <si>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</si>
  <si>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</si>
  <si>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</si>
  <si>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</si>
  <si>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</si>
  <si>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</si>
  <si>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</si>
  <si>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</si>
  <si>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</si>
  <si>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</si>
  <si>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</si>
  <si>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</si>
  <si>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</si>
  <si>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</si>
  <si>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</si>
  <si>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</si>
  <si>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</si>
  <si>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</si>
  <si>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</si>
  <si>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</si>
  <si>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</si>
  <si>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</si>
  <si>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</si>
  <si>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</si>
  <si>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</si>
  <si>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</si>
  <si>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</si>
  <si>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</si>
  <si>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</si>
  <si>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</si>
  <si>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</si>
  <si>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</si>
  <si>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</si>
  <si>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</si>
  <si>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</si>
  <si>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</si>
  <si>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</si>
  <si>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</si>
  <si>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</si>
  <si>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</si>
  <si>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</si>
  <si>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</si>
  <si>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</si>
  <si>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</si>
  <si>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</si>
  <si>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</si>
  <si>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</si>
  <si>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</si>
  <si>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</si>
  <si>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</si>
  <si>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</si>
  <si>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</si>
  <si>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</si>
  <si>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</si>
  <si>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</si>
  <si>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</si>
  <si>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</si>
  <si>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</si>
  <si>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</si>
  <si>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</si>
  <si>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</si>
  <si>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</si>
  <si>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</si>
  <si>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</si>
  <si>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</si>
  <si>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</si>
  <si>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</si>
  <si>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</si>
  <si>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</si>
  <si>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</si>
  <si>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</si>
  <si>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</si>
  <si>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</si>
  <si>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</si>
  <si>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</si>
  <si>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</si>
  <si>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</si>
  <si>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</si>
  <si>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</si>
  <si>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</si>
  <si>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</si>
  <si>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</si>
  <si>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</si>
  <si>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</si>
  <si>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</si>
  <si>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</si>
  <si>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</si>
  <si>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</si>
  <si>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</si>
  <si>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</si>
  <si>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</si>
  <si>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</si>
  <si>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</si>
  <si>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</si>
  <si>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</si>
  <si>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</si>
  <si>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</si>
  <si>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</si>
  <si>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</si>
  <si>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</si>
  <si>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</si>
  <si>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</si>
  <si>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</si>
  <si>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</si>
  <si>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</si>
  <si>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</si>
  <si>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</si>
  <si>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</si>
  <si>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</si>
  <si>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</si>
  <si>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</si>
  <si>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</si>
  <si>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</si>
  <si>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</si>
  <si>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</si>
  <si>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</si>
  <si>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</si>
  <si>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</si>
  <si>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</si>
  <si>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</si>
  <si>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</si>
  <si>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</si>
  <si>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</si>
  <si>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</si>
  <si>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</si>
  <si>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</si>
  <si>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</si>
  <si>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</si>
  <si>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</si>
  <si>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</si>
  <si>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</si>
  <si>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</si>
  <si>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</si>
  <si>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</si>
  <si>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</si>
  <si>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</si>
  <si>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</si>
  <si>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</si>
  <si>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</si>
  <si>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</si>
  <si>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</si>
  <si>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</si>
  <si>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</si>
  <si>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</si>
  <si>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</si>
  <si>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</si>
  <si>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</si>
  <si>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</si>
  <si>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</si>
  <si>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</si>
  <si>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</si>
  <si>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</si>
  <si>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</si>
  <si>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</si>
  <si>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</si>
  <si>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</si>
  <si>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</si>
  <si>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</si>
  <si>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</si>
  <si>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</si>
  <si>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</si>
  <si>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</si>
  <si>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</si>
  <si>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</si>
  <si>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</si>
  <si>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</si>
  <si>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</si>
  <si>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</si>
  <si>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</si>
  <si>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</si>
  <si>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</si>
  <si>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</si>
  <si>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</si>
  <si>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</si>
  <si>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</si>
  <si>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</si>
  <si>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</si>
  <si>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</si>
  <si>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</si>
  <si>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</si>
  <si>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</si>
  <si>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</si>
  <si>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</si>
  <si>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</si>
  <si>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</si>
  <si>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</si>
  <si>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</si>
  <si>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</si>
  <si>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</si>
  <si>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</si>
  <si>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</si>
  <si>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</si>
  <si>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</si>
  <si>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</si>
  <si>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</si>
  <si>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</si>
  <si>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</si>
  <si>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</si>
  <si>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</si>
  <si>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</si>
  <si>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</si>
  <si>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</si>
  <si>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</si>
  <si>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</si>
  <si>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</si>
  <si>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</si>
  <si>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</si>
  <si>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</si>
  <si>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</si>
  <si>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</si>
  <si>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</si>
  <si>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</si>
  <si>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</si>
  <si>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</si>
  <si>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</si>
  <si>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</si>
  <si>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</si>
  <si>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</si>
  <si>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</si>
  <si>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</si>
  <si>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</si>
  <si>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</si>
  <si>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</si>
  <si>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</si>
  <si>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</si>
  <si>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</si>
  <si>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</si>
  <si>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</si>
  <si>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</si>
  <si>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</si>
  <si>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</si>
  <si>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</si>
  <si>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</si>
  <si>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</si>
  <si>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</si>
  <si>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</si>
  <si>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</si>
  <si>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</si>
  <si>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</si>
  <si>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</si>
  <si>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</si>
  <si>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</si>
  <si>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</si>
  <si>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</si>
  <si>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</si>
  <si>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</si>
  <si>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</si>
  <si>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</si>
  <si>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</si>
  <si>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</si>
  <si>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</si>
  <si>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</si>
  <si>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</si>
  <si>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</si>
  <si>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</si>
  <si>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</si>
  <si>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</si>
  <si>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</si>
  <si>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</si>
  <si>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</si>
  <si>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</si>
  <si>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</si>
  <si>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</si>
  <si>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</si>
  <si>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</si>
  <si>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</si>
  <si>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</si>
  <si>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</si>
  <si>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</si>
  <si>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</si>
  <si>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</si>
  <si>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</si>
  <si>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</si>
  <si>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</si>
  <si>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</si>
  <si>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</si>
  <si>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</si>
  <si>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</si>
  <si>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</si>
  <si>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</si>
  <si>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</si>
  <si>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</si>
  <si>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</si>
  <si>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</si>
  <si>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</si>
  <si>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</si>
  <si>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</si>
  <si>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</si>
  <si>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</si>
  <si>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</si>
  <si>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</si>
  <si>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</si>
  <si>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</si>
  <si>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</si>
  <si>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</si>
  <si>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</si>
  <si>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</si>
  <si>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</si>
  <si>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</si>
  <si>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</si>
  <si>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</si>
  <si>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</si>
  <si>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</si>
  <si>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</si>
  <si>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</si>
  <si>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</si>
  <si>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</si>
  <si>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</si>
  <si>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</si>
  <si>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</si>
  <si>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</si>
  <si>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</si>
  <si>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</si>
  <si>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</si>
  <si>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</si>
  <si>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</si>
  <si>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</si>
  <si>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</si>
  <si>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</si>
  <si>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</si>
  <si>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</si>
  <si>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</si>
  <si>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</si>
  <si>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</si>
  <si>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</si>
  <si>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</si>
  <si>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</si>
  <si>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</si>
  <si>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</si>
  <si>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</si>
  <si>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</si>
  <si>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</si>
  <si>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</si>
  <si>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</si>
  <si>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</si>
  <si>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</si>
  <si>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</si>
  <si>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</si>
  <si>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</si>
  <si>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</si>
  <si>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</si>
  <si>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</si>
  <si>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</si>
  <si>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</si>
  <si>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</si>
  <si>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</si>
  <si>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</si>
  <si>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</si>
  <si>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</si>
  <si>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</si>
  <si>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</si>
  <si>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</si>
  <si>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</si>
  <si>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</si>
  <si>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</si>
  <si>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</si>
  <si>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</si>
  <si>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</si>
  <si>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</si>
  <si>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</si>
  <si>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</si>
  <si>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</si>
  <si>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</si>
  <si>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</si>
  <si>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</si>
  <si>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</si>
  <si>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</si>
  <si>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</si>
  <si>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</si>
  <si>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</si>
  <si>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</si>
  <si>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</si>
  <si>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</si>
  <si>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</si>
  <si>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</si>
  <si>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</si>
  <si>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</si>
  <si>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</si>
  <si>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</si>
  <si>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</si>
  <si>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</si>
  <si>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</si>
  <si>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</si>
  <si>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</si>
  <si>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</si>
  <si>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</si>
  <si>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</si>
  <si>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</si>
  <si>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</si>
  <si>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</si>
  <si>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</si>
  <si>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</si>
  <si>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</si>
  <si>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</si>
  <si>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</si>
  <si>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</si>
  <si>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</si>
  <si>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</si>
  <si>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</si>
  <si>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</si>
  <si>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</si>
  <si>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</si>
  <si>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</si>
  <si>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</si>
  <si>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</si>
  <si>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</si>
  <si>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</si>
  <si>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</si>
  <si>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</si>
  <si>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</si>
  <si>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</si>
  <si>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</si>
  <si>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</si>
  <si>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</si>
  <si>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</si>
  <si>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</si>
  <si>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</si>
  <si>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</si>
  <si>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</si>
  <si>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</si>
  <si>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</si>
  <si>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</si>
  <si>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</si>
  <si>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</si>
  <si>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</si>
  <si>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</si>
  <si>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</si>
  <si>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</si>
  <si>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</si>
  <si>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</si>
  <si>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</si>
  <si>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</si>
  <si>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</si>
  <si>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</si>
  <si>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</si>
  <si>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</si>
  <si>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</si>
  <si>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</si>
  <si>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</si>
  <si>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</si>
  <si>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</si>
  <si>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</si>
  <si>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</si>
  <si>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</si>
  <si>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</si>
  <si>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</si>
  <si>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</si>
  <si>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</si>
  <si>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</si>
  <si>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</si>
  <si>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</si>
  <si>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</si>
  <si>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</si>
  <si>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</si>
  <si>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</si>
  <si>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</si>
  <si>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</si>
  <si>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</si>
  <si>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</si>
  <si>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</si>
  <si>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</si>
  <si>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</si>
  <si>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</si>
  <si>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</si>
  <si>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</si>
  <si>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</si>
  <si>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</si>
  <si>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</si>
  <si>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</si>
  <si>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</si>
  <si>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</si>
  <si>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</si>
  <si>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</si>
  <si>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</si>
  <si>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</si>
  <si>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</si>
  <si>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</si>
  <si>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</si>
  <si>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</si>
  <si>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</si>
  <si>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</si>
  <si>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</si>
  <si>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</si>
  <si>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</si>
  <si>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</si>
  <si>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</si>
  <si>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</si>
  <si>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</si>
  <si>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</si>
  <si>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</si>
  <si>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</si>
  <si>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</si>
  <si>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</si>
  <si>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</si>
  <si>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</si>
  <si>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</si>
  <si>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</si>
  <si>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</si>
  <si>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</si>
  <si>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</si>
  <si>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</si>
  <si>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</si>
  <si>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</si>
  <si>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</si>
  <si>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</si>
  <si>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</si>
  <si>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</si>
  <si>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</si>
  <si>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</si>
  <si>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</si>
  <si>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</si>
  <si>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</si>
  <si>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</si>
  <si>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</si>
  <si>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</si>
  <si>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</si>
  <si>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</si>
  <si>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</si>
  <si>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</si>
  <si>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</si>
  <si>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</si>
  <si>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</si>
  <si>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</si>
  <si>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</si>
  <si>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</si>
  <si>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</si>
  <si>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</si>
  <si>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</si>
  <si>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</si>
  <si>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</si>
  <si>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</si>
  <si>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</si>
  <si>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</si>
  <si>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</si>
  <si>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</si>
  <si>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</si>
  <si>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</si>
  <si>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</si>
  <si>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</si>
  <si>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</si>
  <si>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</si>
  <si>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</si>
  <si>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</si>
  <si>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</si>
  <si>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</si>
  <si>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</si>
  <si>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</si>
  <si>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</si>
  <si>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</si>
  <si>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</si>
  <si>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</si>
  <si>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</si>
  <si>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</si>
  <si>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</si>
  <si>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</si>
  <si>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</si>
  <si>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</si>
  <si>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</si>
  <si>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</si>
  <si>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</si>
  <si>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</si>
  <si>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</si>
  <si>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</si>
  <si>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</si>
  <si>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</si>
  <si>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</si>
  <si>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</si>
  <si>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</si>
  <si>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</si>
  <si>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</si>
  <si>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</si>
  <si>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</si>
  <si>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</si>
  <si>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</si>
  <si>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</si>
  <si>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</si>
  <si>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</si>
  <si>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</si>
  <si>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</si>
  <si>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</si>
  <si>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</si>
  <si>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</si>
  <si>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</si>
  <si>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</si>
  <si>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</si>
  <si>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</si>
  <si>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</si>
  <si>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</si>
  <si>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</si>
  <si>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</si>
  <si>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</si>
  <si>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</si>
  <si>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</si>
  <si>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</si>
  <si>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</si>
  <si>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</si>
  <si>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</si>
  <si>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</si>
  <si>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</si>
  <si>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</si>
  <si>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</si>
  <si>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</si>
  <si>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</si>
  <si>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</si>
  <si>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</si>
  <si>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</si>
  <si>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</si>
  <si>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</si>
  <si>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</si>
  <si>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</si>
  <si>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</si>
  <si>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</si>
  <si>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</si>
  <si>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</si>
  <si>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</si>
  <si>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</si>
  <si>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</si>
  <si>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</si>
  <si>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</si>
  <si>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</si>
  <si>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</si>
  <si>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</si>
  <si>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</si>
  <si>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</si>
  <si>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</si>
  <si>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</si>
  <si>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</si>
  <si>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</si>
  <si>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</si>
  <si>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</si>
  <si>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</si>
  <si>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</si>
  <si>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</si>
  <si>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</si>
  <si>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</si>
  <si>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</si>
  <si>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</si>
  <si>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</si>
  <si>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</si>
  <si>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</si>
  <si>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</si>
  <si>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</si>
  <si>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</si>
  <si>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</si>
  <si>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</si>
  <si>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</si>
  <si>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</si>
  <si>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</si>
  <si>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</si>
  <si>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</si>
  <si>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</si>
  <si>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</si>
  <si>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</si>
  <si>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</si>
  <si>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</si>
  <si>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</si>
  <si>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</si>
  <si>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</si>
  <si>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</si>
  <si>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</si>
  <si>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</si>
  <si>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</si>
  <si>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</si>
  <si>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</si>
  <si>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</si>
  <si>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</si>
  <si>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</si>
  <si>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</si>
  <si>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</si>
  <si>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</si>
  <si>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</si>
  <si>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</si>
  <si>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</si>
  <si>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</si>
  <si>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</si>
  <si>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</si>
  <si>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</si>
  <si>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</si>
  <si>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</si>
  <si>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</si>
  <si>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</si>
  <si>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</si>
  <si>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</si>
  <si>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</si>
  <si>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</si>
  <si>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</si>
  <si>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</si>
  <si>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</si>
  <si>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</si>
  <si>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</si>
  <si>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</si>
  <si>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</si>
  <si>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</si>
  <si>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</si>
  <si>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</si>
  <si>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</si>
  <si>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</si>
  <si>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</si>
  <si>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</si>
  <si>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</si>
  <si>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</si>
  <si>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</si>
  <si>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</si>
  <si>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</si>
  <si>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</si>
  <si>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</si>
  <si>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</si>
  <si>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</si>
  <si>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</si>
  <si>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</si>
  <si>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</si>
  <si>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</si>
  <si>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</si>
  <si>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</si>
  <si>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</si>
  <si>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</si>
  <si>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</si>
  <si>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</si>
  <si>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</si>
  <si>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</si>
  <si>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</si>
  <si>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</si>
  <si>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</si>
  <si>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</si>
  <si>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</si>
  <si>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</si>
  <si>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</si>
  <si>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</si>
  <si>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</si>
  <si>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</si>
  <si>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</si>
  <si>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</si>
  <si>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</si>
  <si>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</si>
  <si>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</si>
  <si>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</si>
  <si>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</si>
  <si>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</si>
  <si>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</si>
  <si>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</si>
  <si>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</si>
  <si>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</si>
  <si>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</si>
  <si>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</si>
  <si>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</si>
  <si>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</si>
  <si>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</si>
  <si>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</si>
  <si>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</si>
  <si>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</si>
  <si>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</si>
  <si>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</si>
  <si>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</si>
  <si>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</si>
  <si>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</si>
  <si>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</si>
  <si>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</si>
  <si>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</si>
  <si>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</si>
  <si>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</si>
  <si>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</si>
  <si>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</si>
  <si>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</si>
  <si>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</si>
  <si>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</si>
  <si>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</si>
  <si>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</si>
  <si>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</si>
  <si>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</si>
  <si>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</si>
  <si>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</si>
  <si>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</si>
  <si>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</si>
  <si>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</si>
  <si>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</si>
  <si>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</si>
  <si>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</si>
  <si>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</si>
  <si>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</si>
  <si>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</si>
  <si>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</si>
  <si>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</si>
  <si>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</si>
  <si>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</si>
  <si>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</si>
  <si>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</si>
  <si>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</si>
  <si>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</si>
  <si>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</si>
  <si>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</si>
  <si>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</si>
  <si>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</si>
  <si>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</si>
  <si>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</si>
  <si>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</si>
  <si>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</si>
  <si>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</si>
  <si>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</si>
  <si>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</si>
  <si>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</si>
  <si>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</si>
  <si>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</si>
  <si>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</si>
  <si>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</si>
  <si>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</si>
  <si>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</si>
  <si>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</si>
  <si>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</si>
  <si>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</si>
  <si>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</si>
  <si>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</si>
  <si>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</si>
  <si>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</si>
  <si>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</si>
  <si>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</si>
  <si>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</si>
  <si>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</si>
  <si>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</si>
  <si>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</si>
  <si>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</si>
  <si>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</si>
  <si>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</si>
  <si>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</si>
  <si>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</si>
  <si>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</si>
  <si>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</si>
  <si>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</si>
  <si>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</si>
  <si>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</si>
  <si>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</si>
  <si>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</si>
  <si>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</si>
  <si>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</si>
  <si>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</si>
  <si>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</si>
  <si>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</si>
  <si>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</si>
  <si>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</si>
  <si>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</si>
  <si>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</si>
  <si>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</si>
  <si>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</si>
  <si>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</si>
  <si>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</si>
  <si>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</si>
  <si>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</si>
  <si>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</si>
  <si>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</si>
  <si>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</si>
  <si>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</si>
  <si>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</si>
  <si>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</si>
  <si>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</si>
  <si>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</si>
  <si>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</si>
  <si>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</si>
  <si>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</si>
  <si>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</si>
  <si>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</si>
  <si>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</si>
  <si>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</si>
  <si>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</si>
  <si>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</si>
  <si>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</si>
  <si>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</si>
  <si>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</si>
  <si>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</si>
  <si>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</si>
  <si>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</si>
  <si>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</si>
  <si>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</si>
  <si>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</si>
  <si>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</si>
  <si>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</si>
  <si>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</si>
  <si>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</si>
  <si>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</si>
  <si>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</si>
  <si>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</si>
  <si>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</si>
  <si>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</si>
  <si>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</si>
  <si>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</si>
  <si>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</si>
  <si>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</si>
  <si>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</si>
  <si>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</si>
  <si>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</si>
  <si>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</si>
  <si>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</si>
  <si>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</si>
  <si>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</si>
  <si>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</si>
  <si>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</si>
  <si>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</si>
  <si>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</si>
  <si>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</si>
  <si>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</si>
  <si>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</si>
  <si>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</si>
  <si>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</si>
  <si>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</si>
  <si>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</si>
  <si>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</si>
  <si>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</si>
  <si>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</si>
  <si>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</si>
  <si>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</si>
  <si>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</si>
  <si>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</si>
  <si>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</si>
  <si>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</si>
  <si>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</si>
  <si>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</si>
  <si>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</si>
  <si>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</si>
  <si>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</si>
  <si>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</si>
  <si>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</si>
  <si>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</si>
  <si>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</si>
  <si>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</si>
  <si>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</si>
  <si>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</si>
  <si>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</si>
  <si>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</si>
  <si>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</si>
  <si>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</si>
  <si>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</si>
  <si>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</si>
  <si>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</si>
  <si>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</si>
  <si>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</si>
  <si>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</si>
  <si>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</si>
  <si>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</si>
  <si>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</si>
  <si>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</si>
  <si>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</si>
  <si>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</si>
  <si>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</si>
  <si>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</si>
  <si>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</si>
  <si>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</si>
  <si>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</si>
  <si>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</si>
  <si>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</si>
  <si>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</si>
  <si>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</si>
  <si>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</si>
  <si>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</si>
  <si>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</si>
  <si>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</si>
  <si>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</si>
  <si>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</si>
  <si>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</si>
  <si>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</si>
  <si>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</si>
  <si>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</si>
  <si>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</si>
  <si>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</si>
  <si>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</si>
  <si>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</si>
  <si>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</si>
  <si>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</si>
  <si>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</si>
  <si>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</si>
  <si>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</si>
  <si>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</si>
  <si>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</si>
  <si>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</si>
  <si>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</si>
  <si>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</si>
  <si>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</si>
  <si>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</si>
  <si>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</si>
  <si>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</si>
  <si>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</si>
  <si>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</si>
  <si>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</si>
  <si>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</si>
  <si>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</si>
  <si>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</si>
  <si>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</si>
  <si>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</si>
  <si>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</si>
  <si>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</si>
  <si>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</si>
  <si>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</si>
  <si>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</si>
  <si>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</si>
  <si>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</si>
  <si>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</si>
  <si>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</si>
  <si>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</si>
  <si>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</si>
  <si>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</si>
  <si>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</si>
  <si>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</si>
  <si>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</si>
  <si>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</si>
  <si>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</si>
  <si>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</si>
  <si>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</si>
  <si>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</si>
  <si>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</si>
  <si>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</si>
  <si>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</si>
  <si>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</si>
  <si>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</si>
  <si>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</si>
  <si>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</si>
  <si>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</si>
  <si>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</si>
  <si>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</si>
  <si>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</si>
  <si>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</si>
  <si>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</si>
  <si>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</si>
  <si>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</si>
  <si>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</si>
  <si>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</si>
  <si>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</si>
  <si>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</si>
  <si>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</si>
  <si>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</si>
  <si>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</si>
  <si>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</si>
  <si>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</si>
  <si>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</si>
  <si>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</si>
  <si>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</si>
  <si>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</si>
  <si>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</si>
  <si>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</si>
  <si>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</si>
  <si>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</si>
  <si>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</si>
  <si>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</si>
  <si>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</si>
  <si>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</si>
  <si>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</si>
  <si>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</si>
  <si>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</si>
  <si>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</si>
  <si>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</si>
  <si>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</si>
  <si>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</si>
  <si>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</si>
  <si>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</si>
  <si>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</si>
  <si>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</si>
  <si>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</si>
  <si>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</si>
  <si>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</si>
  <si>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</si>
  <si>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</si>
  <si>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</si>
  <si>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</si>
  <si>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</si>
  <si>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</si>
  <si>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</si>
  <si>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</si>
  <si>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</si>
  <si>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</si>
  <si>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</si>
  <si>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</si>
  <si>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</si>
  <si>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</si>
  <si>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</si>
  <si>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</si>
  <si>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</si>
  <si>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</si>
  <si>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</si>
  <si>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</si>
  <si>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</si>
  <si>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</si>
  <si>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</si>
  <si>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</si>
  <si>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</si>
  <si>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</si>
  <si>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</si>
  <si>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</si>
  <si>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</si>
  <si>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</si>
  <si>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</si>
  <si>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</si>
  <si>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</si>
  <si>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</si>
  <si>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</si>
  <si>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</si>
  <si>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</si>
  <si>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</si>
  <si>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</si>
  <si>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</si>
  <si>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</si>
  <si>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</si>
  <si>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</si>
  <si>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</si>
  <si>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</si>
  <si>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</si>
  <si>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</si>
  <si>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</si>
  <si>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</si>
  <si>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</si>
  <si>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</si>
  <si>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</si>
  <si>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</si>
  <si>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</si>
  <si>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</si>
  <si>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</si>
  <si>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</si>
  <si>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</si>
  <si>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</si>
  <si>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</si>
  <si>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</si>
  <si>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</si>
  <si>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</si>
  <si>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</si>
  <si>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</si>
  <si>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</si>
  <si>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</si>
  <si>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</si>
  <si>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</si>
  <si>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</si>
  <si>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</si>
  <si>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</si>
  <si>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</si>
  <si>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</si>
  <si>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</si>
  <si>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</si>
  <si>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</si>
  <si>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</si>
  <si>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</si>
  <si>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</si>
  <si>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</si>
  <si>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</si>
  <si>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</si>
  <si>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</si>
  <si>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</si>
  <si>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</si>
  <si>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</si>
  <si>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</si>
  <si>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</si>
  <si>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</si>
  <si>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</si>
  <si>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</si>
  <si>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</si>
  <si>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</si>
  <si>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</si>
  <si>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</si>
  <si>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</si>
  <si>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</si>
  <si>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</si>
  <si>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</si>
  <si>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</si>
  <si>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</si>
  <si>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</si>
  <si>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</si>
  <si>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</si>
  <si>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</si>
  <si>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</si>
  <si>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</si>
  <si>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</si>
  <si>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</si>
  <si>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</si>
  <si>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</si>
  <si>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</si>
  <si>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</si>
  <si>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</si>
  <si>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</si>
  <si>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</si>
  <si>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</si>
  <si>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</si>
  <si>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</si>
  <si>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</si>
  <si>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</si>
  <si>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</si>
  <si>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</si>
  <si>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</si>
  <si>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</si>
  <si>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</si>
  <si>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</si>
  <si>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</si>
  <si>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</si>
  <si>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</si>
  <si>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</si>
  <si>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</si>
  <si>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</si>
  <si>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</si>
  <si>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</si>
  <si>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</si>
  <si>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</si>
  <si>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</si>
  <si>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</si>
  <si>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</si>
  <si>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</si>
  <si>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</si>
  <si>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</si>
  <si>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</si>
  <si>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</si>
  <si>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</si>
  <si>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</si>
  <si>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</si>
  <si>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</si>
  <si>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</si>
  <si>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</si>
  <si>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</si>
  <si>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</si>
  <si>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</si>
  <si>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</si>
  <si>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</si>
  <si>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</si>
  <si>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</si>
  <si>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</si>
  <si>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</si>
  <si>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</si>
  <si>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</si>
  <si>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</si>
  <si>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</si>
  <si>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</si>
  <si>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</si>
  <si>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</si>
  <si>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</si>
  <si>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</si>
  <si>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</si>
  <si>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</si>
  <si>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</si>
  <si>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</si>
  <si>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</si>
  <si>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</si>
  <si>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</si>
  <si>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</si>
  <si>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</si>
  <si>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</si>
  <si>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</si>
  <si>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</si>
  <si>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</si>
  <si>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</si>
  <si>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</si>
  <si>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</si>
  <si>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</si>
  <si>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</si>
  <si>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</si>
  <si>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</si>
  <si>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</si>
  <si>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</si>
  <si>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</si>
  <si>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</si>
  <si>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</si>
  <si>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</si>
  <si>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</si>
  <si>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</si>
  <si>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</si>
  <si>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</si>
  <si>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</si>
  <si>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</si>
  <si>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</si>
  <si>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</si>
  <si>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</si>
  <si>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</si>
  <si>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</si>
  <si>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</si>
  <si>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</si>
  <si>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</si>
  <si>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</si>
  <si>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</si>
  <si>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</si>
  <si>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</si>
  <si>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</si>
  <si>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</si>
  <si>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</si>
  <si>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</si>
  <si>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</si>
  <si>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</si>
  <si>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</si>
  <si>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</si>
  <si>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</si>
  <si>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</si>
  <si>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</si>
  <si>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</si>
  <si>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</si>
  <si>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</si>
  <si>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</si>
  <si>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</si>
  <si>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</si>
  <si>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</si>
  <si>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</si>
  <si>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</si>
  <si>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</si>
  <si>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</si>
  <si>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</si>
  <si>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</si>
  <si>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</si>
  <si>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</si>
  <si>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</si>
  <si>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</si>
  <si>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</si>
  <si>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</si>
  <si>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</si>
  <si>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</si>
  <si>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</si>
  <si>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</si>
  <si>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</si>
  <si>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</si>
  <si>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</si>
  <si>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</si>
  <si>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</si>
  <si>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</si>
  <si>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</si>
  <si>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</si>
  <si>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</si>
  <si>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</si>
  <si>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</si>
  <si>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</si>
  <si>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</si>
  <si>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</si>
  <si>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</si>
  <si>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</si>
  <si>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</si>
  <si>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</si>
  <si>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</si>
  <si>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</si>
  <si>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</si>
  <si>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</si>
  <si>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</si>
  <si>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</si>
  <si>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</si>
  <si>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</si>
  <si>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</si>
  <si>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</si>
  <si>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</si>
  <si>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</si>
  <si>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</si>
  <si>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</si>
  <si>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</si>
  <si>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</si>
  <si>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</si>
  <si>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</si>
  <si>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</si>
  <si>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</si>
  <si>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</si>
  <si>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</si>
  <si>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</si>
  <si>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</si>
  <si>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</si>
  <si>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</si>
  <si>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</si>
  <si>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</si>
  <si>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</si>
  <si>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</si>
  <si>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</si>
  <si>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</si>
  <si>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</si>
  <si>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</si>
  <si>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</si>
  <si>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</si>
  <si>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</si>
  <si>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</si>
  <si>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</si>
  <si>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</si>
  <si>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</si>
  <si>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</si>
  <si>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</si>
  <si>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</si>
  <si>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</si>
  <si>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</si>
  <si>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</si>
  <si>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</si>
  <si>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</si>
  <si>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</si>
  <si>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</si>
  <si>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</si>
  <si>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</si>
  <si>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</si>
  <si>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</si>
  <si>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</si>
  <si>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</si>
  <si>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</si>
  <si>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</si>
  <si>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</si>
  <si>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</si>
  <si>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</si>
  <si>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</si>
  <si>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</si>
  <si>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</si>
  <si>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</si>
  <si>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</si>
  <si>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</si>
  <si>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</si>
  <si>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</si>
  <si>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</si>
  <si>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</si>
  <si>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</si>
  <si>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</si>
  <si>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</si>
  <si>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</si>
  <si>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</si>
  <si>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</si>
  <si>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</si>
  <si>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</si>
  <si>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</si>
  <si>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</si>
  <si>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</si>
  <si>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</si>
  <si>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</si>
  <si>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</si>
  <si>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</si>
  <si>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</si>
  <si>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</si>
  <si>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</si>
  <si>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</si>
  <si>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</si>
  <si>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</si>
  <si>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</si>
  <si>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</si>
  <si>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</si>
  <si>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</si>
  <si>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</si>
  <si>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</si>
  <si>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</si>
  <si>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</si>
  <si>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</si>
  <si>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</si>
  <si>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</si>
  <si>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</si>
  <si>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</si>
  <si>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</si>
  <si>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</si>
  <si>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</si>
  <si>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</si>
  <si>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</si>
  <si>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</si>
  <si>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</si>
  <si>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</si>
  <si>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</si>
  <si>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</si>
  <si>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</si>
  <si>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</si>
  <si>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</si>
  <si>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</si>
  <si>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</si>
  <si>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</si>
  <si>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</si>
  <si>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</si>
  <si>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</si>
  <si>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</si>
  <si>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</si>
  <si>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</si>
  <si>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</si>
  <si>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</si>
  <si>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</si>
  <si>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</si>
  <si>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</si>
  <si>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</si>
  <si>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</si>
  <si>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</si>
  <si>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</si>
  <si>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</si>
  <si>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</si>
  <si>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</si>
  <si>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</si>
  <si>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</si>
  <si>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</si>
  <si>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</si>
  <si>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</si>
  <si>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</si>
  <si>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</si>
  <si>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</si>
  <si>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</si>
  <si>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</si>
  <si>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</si>
  <si>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</si>
  <si>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</si>
  <si>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</si>
  <si>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</si>
  <si>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</si>
  <si>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</si>
  <si>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</si>
  <si>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</si>
  <si>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</si>
  <si>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</si>
  <si>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</si>
  <si>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</si>
  <si>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</si>
  <si>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</si>
  <si>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</si>
  <si>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</si>
  <si>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</si>
  <si>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</si>
  <si>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</si>
  <si>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</si>
  <si>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</si>
  <si>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</si>
  <si>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</si>
  <si>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</si>
  <si>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</si>
  <si>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</si>
  <si>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</si>
  <si>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</si>
  <si>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</si>
  <si>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</si>
  <si>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</si>
  <si>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</si>
  <si>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</si>
  <si>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</si>
  <si>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</si>
  <si>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</si>
  <si>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</si>
  <si>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</si>
  <si>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</si>
  <si>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</si>
  <si>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</si>
  <si>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</si>
  <si>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</si>
  <si>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</si>
  <si>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</si>
  <si>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</si>
  <si>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</si>
  <si>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</si>
  <si>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</si>
  <si>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</si>
  <si>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</si>
  <si>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</si>
  <si>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</si>
  <si>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</si>
  <si>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</si>
  <si>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</si>
  <si>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</si>
  <si>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</si>
  <si>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</si>
  <si>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</si>
  <si>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</si>
  <si>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</si>
  <si>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</si>
  <si>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</si>
  <si>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</si>
  <si>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</si>
  <si>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</si>
  <si>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</si>
  <si>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</si>
  <si>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</si>
  <si>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</si>
  <si>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</si>
  <si>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</si>
  <si>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</si>
  <si>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</si>
  <si>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</si>
  <si>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</si>
  <si>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</si>
  <si>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</si>
  <si>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</si>
  <si>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</si>
  <si>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</si>
  <si>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</si>
  <si>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</si>
  <si>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</si>
  <si>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</si>
  <si>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</si>
  <si>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</si>
  <si>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</si>
  <si>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</si>
  <si>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</si>
  <si>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</si>
  <si>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</si>
  <si>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</si>
  <si>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</si>
  <si>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</si>
  <si>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</si>
  <si>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</si>
  <si>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</si>
  <si>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</si>
  <si>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</si>
  <si>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</si>
  <si>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</si>
  <si>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</si>
  <si>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</si>
  <si>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</si>
  <si>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</si>
  <si>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</si>
  <si>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</si>
  <si>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</si>
  <si>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</si>
  <si>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</si>
  <si>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</si>
  <si>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</si>
  <si>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</si>
  <si>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</si>
  <si>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</si>
  <si>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</si>
  <si>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</si>
  <si>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</si>
  <si>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</si>
  <si>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</si>
  <si>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</si>
  <si>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</si>
  <si>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</si>
  <si>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</si>
  <si>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</si>
  <si>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</si>
  <si>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</si>
  <si>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</si>
  <si>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</si>
  <si>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</si>
  <si>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</si>
  <si>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</si>
  <si>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</si>
  <si>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</si>
  <si>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</si>
  <si>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</si>
  <si>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</si>
  <si>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</si>
  <si>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</si>
  <si>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</si>
  <si>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</si>
  <si>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</si>
  <si>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</si>
  <si>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</si>
  <si>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</si>
  <si>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</si>
  <si>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</si>
  <si>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</si>
  <si>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</si>
  <si>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</si>
  <si>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</si>
  <si>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</si>
  <si>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</si>
  <si>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</si>
  <si>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</si>
  <si>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</si>
  <si>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</si>
  <si>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</si>
  <si>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</si>
  <si>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</si>
  <si>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</si>
  <si>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</si>
  <si>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</si>
  <si>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</si>
  <si>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</si>
  <si>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</si>
  <si>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</si>
  <si>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</si>
  <si>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</si>
  <si>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</si>
  <si>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</si>
  <si>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</si>
  <si>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</si>
  <si>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</si>
  <si>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</si>
  <si>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</si>
  <si>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</si>
  <si>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</si>
  <si>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</si>
  <si>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</si>
  <si>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</si>
  <si>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</si>
  <si>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</si>
  <si>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</si>
  <si>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</si>
  <si>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</si>
  <si>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</si>
  <si>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</si>
  <si>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</si>
  <si>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</si>
  <si>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</si>
  <si>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</si>
  <si>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</si>
  <si>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</si>
  <si>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</si>
  <si>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</si>
  <si>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</si>
  <si>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</si>
  <si>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</si>
  <si>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</si>
  <si>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</si>
  <si>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</si>
  <si>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</si>
  <si>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</si>
  <si>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</si>
  <si>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</si>
  <si>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</si>
  <si>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</si>
  <si>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</si>
  <si>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</si>
  <si>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</si>
  <si>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</si>
  <si>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</si>
  <si>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</si>
  <si>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</si>
  <si>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</si>
  <si>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</si>
  <si>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</si>
  <si>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</si>
  <si>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</si>
  <si>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</si>
  <si>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</si>
  <si>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</si>
  <si>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</si>
  <si>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</si>
  <si>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</si>
  <si>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</si>
  <si>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</si>
  <si>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</si>
  <si>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</si>
  <si>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</si>
  <si>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</si>
  <si>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</si>
  <si>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</si>
  <si>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</si>
  <si>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</si>
  <si>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</si>
  <si>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</si>
  <si>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</si>
  <si>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</si>
  <si>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</si>
  <si>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</si>
  <si>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</si>
  <si>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</si>
  <si>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</si>
  <si>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</si>
  <si>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</si>
  <si>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</si>
  <si>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</si>
  <si>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</si>
  <si>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</si>
  <si>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</si>
  <si>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</si>
  <si>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</si>
  <si>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</si>
  <si>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</si>
  <si>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</si>
  <si>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</si>
  <si>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</si>
  <si>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</si>
  <si>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</si>
  <si>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</si>
  <si>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</si>
  <si>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</si>
  <si>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</si>
  <si>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</si>
  <si>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</si>
  <si>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</si>
  <si>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</si>
  <si>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</si>
  <si>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</si>
  <si>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</si>
  <si>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</si>
  <si>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</si>
  <si>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</si>
  <si>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</si>
  <si>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</si>
  <si>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</si>
  <si>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</si>
  <si>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</si>
  <si>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</si>
  <si>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</si>
  <si>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</si>
  <si>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</si>
  <si>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</si>
  <si>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</si>
  <si>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</si>
  <si>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</si>
  <si>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</si>
  <si>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</si>
  <si>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</si>
  <si>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</si>
  <si>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</si>
  <si>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</si>
  <si>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</si>
  <si>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</si>
  <si>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</si>
  <si>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</si>
  <si>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</si>
  <si>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</si>
  <si>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</si>
  <si>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</si>
  <si>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</si>
  <si>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</si>
  <si>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</si>
  <si>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</si>
  <si>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</si>
  <si>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</si>
  <si>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</si>
  <si>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</si>
  <si>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</si>
  <si>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</si>
  <si>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</si>
  <si>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</si>
  <si>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</si>
  <si>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</si>
  <si>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</si>
  <si>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</si>
  <si>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</si>
  <si>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</si>
  <si>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</si>
  <si>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</si>
  <si>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</si>
  <si>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</si>
  <si>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</si>
  <si>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</si>
  <si>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</si>
  <si>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</si>
  <si>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</si>
  <si>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</si>
  <si>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</si>
  <si>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</si>
  <si>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</si>
  <si>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</si>
  <si>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</si>
  <si>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</si>
  <si>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</si>
  <si>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</si>
  <si>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</si>
  <si>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</si>
  <si>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</si>
  <si>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</si>
  <si>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</si>
  <si>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</si>
  <si>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</si>
  <si>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</si>
  <si>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</si>
  <si>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</si>
  <si>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</si>
  <si>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</si>
  <si>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</si>
  <si>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</si>
  <si>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</si>
  <si>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</si>
  <si>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</si>
  <si>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</si>
  <si>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</si>
  <si>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</si>
  <si>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</si>
  <si>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</si>
  <si>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</si>
  <si>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</si>
  <si>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</si>
  <si>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</si>
  <si>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</si>
  <si>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</si>
  <si>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</si>
  <si>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</si>
  <si>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</si>
  <si>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</si>
  <si>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</si>
  <si>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</si>
  <si>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</si>
  <si>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</si>
  <si>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</si>
  <si>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</si>
  <si>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</si>
  <si>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</si>
  <si>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</si>
  <si>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</si>
  <si>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</si>
  <si>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</si>
  <si>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</si>
  <si>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</si>
  <si>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</si>
  <si>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</si>
  <si>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</si>
  <si>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</si>
  <si>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</si>
  <si>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</si>
  <si>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</si>
  <si>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</si>
  <si>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</si>
  <si>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</si>
  <si>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</si>
  <si>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</si>
  <si>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</si>
  <si>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</si>
  <si>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</si>
  <si>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</si>
  <si>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</si>
  <si>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</si>
  <si>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</si>
  <si>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</si>
  <si>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</si>
  <si>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</si>
  <si>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</si>
  <si>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</si>
  <si>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</si>
  <si>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</si>
  <si>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</si>
  <si>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</si>
  <si>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</si>
  <si>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</si>
  <si>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</si>
  <si>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</si>
  <si>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</si>
  <si>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</si>
  <si>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</si>
  <si>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</si>
  <si>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</si>
  <si>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</si>
  <si>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</si>
  <si>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</si>
  <si>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</si>
  <si>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</si>
  <si>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</si>
  <si>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</si>
  <si>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</si>
  <si>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</si>
  <si>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</si>
  <si>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</si>
  <si>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</si>
  <si>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</si>
  <si>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</si>
  <si>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</si>
  <si>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</si>
  <si>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</si>
  <si>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</si>
  <si>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</si>
  <si>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</si>
  <si>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</si>
  <si>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</si>
  <si>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</si>
  <si>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</si>
  <si>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</si>
  <si>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</si>
  <si>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</si>
  <si>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</si>
  <si>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</si>
  <si>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</si>
  <si>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</si>
  <si>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</si>
  <si>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</si>
  <si>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</si>
  <si>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</si>
  <si>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</si>
  <si>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</si>
  <si>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</si>
  <si>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</si>
  <si>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</si>
  <si>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</si>
  <si>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</si>
  <si>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</si>
  <si>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</si>
  <si>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</si>
  <si>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</si>
  <si>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</si>
  <si>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</si>
  <si>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</si>
  <si>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</si>
  <si>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</si>
  <si>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</si>
  <si>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</si>
  <si>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</si>
  <si>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</si>
  <si>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</si>
  <si>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</si>
  <si>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</si>
  <si>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</si>
  <si>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</si>
  <si>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</si>
  <si>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</si>
  <si>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</si>
  <si>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</si>
  <si>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</si>
  <si>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</si>
  <si>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</si>
  <si>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</si>
  <si>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</si>
  <si>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</si>
  <si>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</si>
  <si>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</si>
  <si>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</si>
  <si>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</si>
  <si>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</si>
  <si>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</si>
  <si>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</si>
  <si>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</si>
  <si>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</si>
  <si>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</si>
  <si>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</si>
  <si>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</si>
  <si>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</si>
  <si>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</si>
  <si>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</si>
  <si>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</si>
  <si>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</si>
  <si>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</si>
  <si>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</si>
  <si>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</si>
  <si>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</si>
  <si>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</si>
  <si>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</si>
  <si>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</si>
  <si>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</si>
  <si>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</si>
  <si>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</si>
  <si>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</si>
  <si>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</si>
  <si>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</si>
  <si>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</si>
  <si>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</si>
  <si>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</si>
  <si>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</si>
  <si>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</si>
  <si>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</si>
  <si>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</si>
  <si>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</si>
  <si>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</si>
  <si>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</si>
  <si>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</si>
  <si>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</si>
  <si>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</si>
  <si>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</si>
  <si>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</si>
  <si>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</si>
  <si>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</si>
  <si>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</si>
  <si>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</si>
  <si>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</si>
  <si>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</si>
  <si>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</si>
  <si>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</si>
  <si>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</si>
  <si>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</si>
  <si>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</si>
  <si>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</si>
  <si>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</si>
  <si>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</si>
  <si>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</si>
  <si>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</si>
  <si>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</si>
  <si>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</si>
  <si>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</si>
  <si>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</si>
  <si>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</si>
  <si>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</si>
  <si>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</si>
  <si>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</si>
  <si>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</si>
  <si>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</si>
  <si>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</si>
  <si>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</si>
  <si>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</si>
  <si>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</si>
  <si>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</si>
  <si>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</si>
  <si>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</si>
  <si>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</si>
  <si>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</si>
  <si>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</si>
  <si>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</si>
  <si>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</si>
  <si>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</si>
  <si>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</si>
  <si>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</si>
  <si>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</si>
  <si>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</si>
  <si>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</si>
  <si>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</si>
  <si>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</si>
  <si>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</si>
  <si>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</si>
  <si>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</si>
  <si>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</si>
  <si>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</si>
  <si>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</si>
  <si>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</si>
  <si>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</si>
  <si>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</si>
  <si>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</si>
  <si>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</si>
  <si>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</si>
  <si>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</si>
  <si>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</si>
  <si>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</si>
  <si>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</si>
  <si>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</si>
  <si>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</si>
  <si>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</si>
  <si>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</si>
  <si>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</si>
  <si>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</si>
  <si>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</si>
  <si>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</si>
  <si>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</si>
  <si>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</si>
  <si>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</si>
  <si>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</si>
  <si>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</si>
  <si>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</si>
  <si>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</si>
  <si>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</si>
  <si>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</si>
  <si>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</si>
  <si>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</si>
  <si>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</si>
  <si>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</si>
  <si>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</si>
  <si>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</si>
  <si>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</si>
  <si>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</si>
  <si>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</si>
  <si>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</si>
  <si>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</si>
  <si>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</si>
  <si>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</si>
  <si>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</si>
  <si>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</si>
  <si>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</si>
  <si>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</si>
  <si>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</si>
  <si>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</si>
  <si>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</si>
  <si>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</si>
  <si>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</si>
  <si>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</si>
  <si>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</si>
  <si>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</si>
  <si>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</si>
  <si>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</si>
  <si>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</si>
  <si>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</si>
  <si>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</si>
  <si>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</si>
  <si>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</si>
  <si>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</si>
  <si>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</si>
  <si>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</si>
  <si>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</si>
  <si>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</si>
  <si>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</si>
  <si>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</si>
  <si>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</si>
  <si>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</si>
  <si>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</si>
  <si>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</si>
  <si>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</si>
  <si>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</si>
  <si>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</si>
  <si>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</si>
  <si>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</si>
  <si>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</si>
  <si>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</si>
  <si>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</si>
  <si>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</si>
  <si>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</si>
  <si>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</si>
  <si>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</si>
  <si>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</si>
  <si>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</si>
  <si>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</si>
  <si>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</si>
  <si>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</si>
  <si>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</si>
  <si>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</si>
  <si>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</si>
  <si>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</si>
  <si>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</si>
  <si>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</si>
  <si>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</si>
  <si>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</si>
  <si>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</si>
  <si>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</si>
  <si>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</si>
  <si>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</si>
  <si>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</si>
  <si>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</si>
  <si>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</si>
  <si>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</si>
  <si>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</si>
  <si>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</si>
  <si>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</si>
  <si>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</si>
  <si>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</si>
  <si>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</si>
  <si>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</si>
  <si>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</si>
  <si>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</si>
  <si>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</si>
  <si>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</si>
  <si>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</si>
  <si>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</si>
  <si>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</si>
  <si>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</si>
  <si>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</si>
  <si>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</si>
  <si>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</si>
  <si>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</si>
  <si>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</si>
  <si>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</si>
  <si>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</si>
  <si>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</si>
  <si>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</si>
  <si>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</si>
  <si>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</si>
  <si>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</si>
  <si>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</si>
  <si>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</si>
  <si>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</si>
  <si>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</si>
  <si>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</si>
  <si>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</si>
  <si>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</si>
  <si>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</si>
  <si>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</si>
  <si>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</si>
  <si>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</si>
  <si>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</si>
  <si>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</si>
  <si>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</si>
  <si>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</si>
  <si>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</si>
  <si>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</si>
  <si>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</si>
  <si>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</si>
  <si>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</si>
  <si>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</si>
  <si>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</si>
  <si>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</si>
  <si>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</si>
  <si>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</si>
  <si>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</si>
  <si>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</si>
  <si>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</si>
  <si>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</si>
  <si>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</si>
  <si>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</si>
  <si>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</si>
  <si>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</si>
  <si>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</si>
  <si>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</si>
  <si>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</si>
  <si>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</si>
  <si>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</si>
  <si>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</si>
  <si>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</si>
  <si>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</si>
  <si>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</si>
  <si>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</si>
  <si>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</si>
  <si>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</si>
  <si>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</si>
  <si>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</si>
  <si>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</si>
  <si>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</si>
  <si>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</si>
  <si>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</si>
  <si>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</si>
  <si>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</si>
  <si>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</si>
  <si>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</si>
  <si>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</si>
  <si>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</si>
  <si>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</si>
  <si>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</si>
  <si>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</si>
  <si>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</si>
  <si>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</si>
  <si>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</si>
  <si>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</si>
  <si>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</si>
  <si>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</si>
  <si>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</si>
  <si>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</si>
  <si>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</si>
  <si>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</si>
  <si>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</si>
  <si>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</si>
  <si>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</si>
  <si>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</si>
  <si>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</si>
  <si>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</si>
  <si>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</si>
  <si>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</si>
  <si>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</si>
  <si>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</si>
  <si>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</si>
  <si>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</si>
  <si>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</si>
  <si>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</si>
  <si>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</si>
  <si>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</si>
  <si>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</si>
  <si>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</si>
  <si>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</si>
  <si>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</si>
  <si>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</si>
  <si>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</si>
  <si>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</si>
  <si>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</si>
  <si>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</si>
  <si>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</si>
  <si>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</si>
  <si>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</si>
  <si>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</si>
  <si>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</si>
  <si>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</si>
  <si>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</si>
  <si>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</si>
  <si>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</si>
  <si>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</si>
  <si>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</si>
  <si>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</si>
  <si>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</si>
  <si>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</si>
  <si>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</si>
  <si>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</si>
  <si>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</si>
  <si>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</si>
  <si>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</si>
  <si>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</si>
  <si>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</si>
  <si>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</si>
  <si>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</si>
  <si>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</si>
  <si>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</si>
  <si>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</si>
  <si>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</si>
  <si>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</si>
  <si>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</si>
  <si>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</si>
  <si>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</si>
  <si>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</si>
  <si>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</si>
  <si>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</si>
  <si>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</si>
  <si>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</si>
  <si>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</si>
  <si>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</si>
  <si>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</si>
  <si>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</si>
  <si>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</si>
  <si>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</si>
  <si>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</si>
  <si>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</si>
  <si>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</si>
  <si>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</si>
  <si>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</si>
  <si>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</si>
  <si>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</si>
  <si>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</si>
  <si>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</si>
  <si>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</si>
  <si>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</si>
  <si>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</si>
  <si>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</si>
  <si>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</si>
  <si>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</si>
  <si>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</si>
  <si>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</si>
  <si>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</si>
  <si>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</si>
  <si>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</si>
  <si>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</si>
  <si>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</si>
  <si>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</si>
  <si>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</si>
  <si>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</si>
  <si>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</si>
  <si>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</si>
  <si>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</si>
  <si>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</si>
  <si>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</si>
  <si>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</si>
  <si>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</si>
  <si>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</si>
  <si>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</si>
  <si>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</si>
  <si>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</si>
  <si>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</si>
  <si>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</si>
  <si>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</si>
  <si>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</si>
  <si>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</si>
  <si>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</si>
  <si>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</si>
  <si>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</si>
  <si>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</si>
  <si>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</si>
  <si>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</si>
  <si>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</si>
  <si>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</si>
  <si>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</si>
  <si>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</si>
  <si>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</si>
  <si>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</si>
  <si>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</si>
  <si>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</si>
  <si>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</si>
  <si>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</si>
  <si>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</si>
  <si>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</si>
  <si>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</si>
  <si>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</si>
  <si>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</si>
  <si>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</si>
  <si>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</si>
  <si>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</si>
  <si>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</si>
  <si>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</si>
  <si>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</si>
  <si>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</si>
  <si>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</si>
  <si>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</si>
  <si>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</si>
  <si>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</si>
  <si>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</si>
  <si>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</si>
  <si>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</si>
  <si>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</si>
  <si>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</si>
  <si>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</si>
  <si>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</si>
  <si>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</si>
  <si>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</si>
  <si>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</si>
  <si>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</si>
  <si>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</si>
  <si>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</si>
  <si>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</si>
  <si>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</si>
  <si>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</si>
  <si>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</si>
  <si>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</si>
  <si>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</si>
  <si>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</si>
  <si>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</si>
  <si>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</si>
  <si>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</si>
  <si>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</si>
  <si>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</si>
  <si>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</si>
  <si>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</si>
  <si>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</si>
  <si>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</si>
  <si>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</si>
  <si>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</si>
  <si>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</si>
  <si>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</si>
  <si>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</si>
  <si>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</si>
  <si>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</si>
  <si>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</si>
  <si>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</si>
  <si>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</si>
  <si>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</si>
  <si>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</si>
  <si>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</si>
  <si>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</si>
  <si>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</si>
  <si>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</si>
  <si>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</si>
  <si>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</si>
  <si>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</si>
  <si>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</si>
  <si>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</si>
  <si>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</si>
  <si>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</si>
  <si>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</si>
  <si>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</si>
  <si>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</si>
  <si>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</si>
  <si>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</si>
  <si>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</si>
  <si>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</si>
  <si>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</si>
  <si>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</si>
  <si>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</si>
  <si>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</si>
  <si>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</si>
  <si>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</si>
  <si>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</si>
  <si>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</si>
  <si>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</si>
  <si>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</si>
  <si>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</si>
  <si>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</si>
  <si>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</si>
  <si>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</si>
  <si>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</si>
  <si>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</si>
  <si>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</si>
  <si>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</si>
  <si>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</si>
  <si>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</si>
  <si>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</si>
  <si>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</si>
  <si>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</si>
  <si>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</si>
  <si>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</si>
  <si>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</si>
  <si>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</si>
  <si>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</si>
  <si>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</si>
  <si>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</si>
  <si>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</si>
  <si>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</si>
  <si>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</si>
  <si>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</si>
  <si>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</si>
  <si>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</si>
  <si>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</si>
  <si>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</si>
  <si>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</si>
  <si>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</si>
  <si>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</si>
  <si>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</si>
  <si>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</si>
  <si>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</si>
  <si>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</si>
  <si>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</si>
  <si>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</si>
  <si>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</si>
  <si>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</si>
  <si>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</si>
  <si>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</si>
  <si>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</si>
  <si>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</si>
  <si>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</si>
  <si>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</si>
  <si>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</si>
  <si>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</si>
  <si>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</si>
  <si>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</si>
  <si>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</si>
  <si>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</si>
  <si>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</si>
  <si>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</si>
  <si>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</si>
  <si>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</si>
  <si>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</si>
  <si>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</si>
  <si>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</si>
  <si>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</si>
  <si>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</si>
  <si>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</si>
  <si>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</si>
  <si>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</si>
  <si>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</si>
  <si>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</si>
  <si>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</si>
  <si>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</si>
  <si>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</si>
  <si>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</si>
  <si>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</si>
  <si>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</si>
  <si>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</si>
  <si>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</si>
  <si>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</si>
  <si>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</si>
  <si>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</si>
  <si>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</si>
  <si>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</si>
  <si>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</si>
  <si>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</si>
  <si>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</si>
  <si>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</si>
  <si>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</si>
  <si>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</si>
  <si>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</si>
  <si>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</si>
  <si>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</si>
  <si>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</si>
  <si>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</si>
  <si>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</si>
  <si>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</si>
  <si>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</si>
  <si>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</si>
  <si>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</si>
  <si>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</si>
  <si>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</si>
  <si>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</si>
  <si>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</si>
  <si>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</si>
  <si>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</si>
  <si>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</si>
  <si>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</si>
  <si>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</si>
  <si>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</si>
  <si>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</si>
  <si>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</si>
  <si>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</si>
  <si>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</si>
  <si>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</si>
  <si>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</si>
  <si>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</si>
  <si>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</si>
  <si>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</si>
  <si>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</si>
  <si>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</si>
  <si>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</si>
  <si>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</si>
  <si>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</si>
  <si>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</si>
  <si>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</si>
  <si>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</si>
  <si>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</si>
  <si>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</si>
  <si>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</si>
  <si>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</si>
  <si>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</si>
  <si>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</si>
  <si>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</si>
  <si>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</si>
  <si>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</si>
  <si>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</si>
  <si>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</si>
  <si>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</si>
  <si>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</si>
  <si>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</si>
  <si>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</si>
  <si>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</si>
  <si>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</si>
  <si>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</si>
  <si>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</si>
  <si>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</si>
  <si>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</si>
  <si>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</si>
  <si>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</si>
  <si>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</si>
  <si>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</si>
  <si>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</si>
  <si>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</si>
  <si>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</si>
  <si>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</si>
  <si>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</si>
  <si>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</si>
  <si>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</si>
  <si>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</si>
  <si>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</si>
  <si>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</si>
  <si>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</si>
  <si>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</si>
  <si>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</si>
  <si>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</si>
  <si>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</si>
  <si>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</si>
  <si>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</si>
  <si>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</si>
  <si>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</si>
  <si>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</si>
  <si>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</si>
  <si>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</si>
  <si>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</si>
  <si>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</si>
  <si>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</si>
  <si>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</si>
  <si>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</si>
  <si>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</si>
  <si>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</si>
  <si>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</si>
  <si>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</si>
  <si>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</si>
  <si>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</si>
  <si>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</si>
  <si>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</si>
  <si>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</si>
  <si>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</si>
  <si>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</si>
  <si>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</si>
  <si>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</si>
  <si>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</si>
  <si>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</si>
  <si>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</si>
  <si>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</si>
  <si>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</si>
  <si>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</si>
  <si>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</si>
  <si>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</si>
  <si>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</si>
  <si>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</si>
  <si>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</si>
  <si>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</si>
  <si>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</si>
  <si>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</si>
  <si>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</si>
  <si>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</si>
  <si>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</si>
  <si>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</si>
  <si>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</si>
  <si>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</si>
  <si>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</si>
  <si>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</si>
  <si>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</si>
  <si>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</si>
  <si>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</si>
  <si>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</si>
  <si>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</si>
  <si>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</si>
  <si>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</si>
  <si>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</si>
  <si>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</si>
  <si>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</si>
  <si>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</si>
  <si>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</si>
  <si>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</si>
  <si>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</si>
  <si>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</si>
  <si>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</si>
  <si>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</si>
  <si>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</si>
  <si>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</si>
  <si>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</si>
  <si>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</si>
  <si>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</si>
  <si>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</si>
  <si>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</si>
  <si>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</si>
  <si>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</si>
  <si>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</si>
  <si>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</si>
  <si>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</si>
  <si>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</si>
  <si>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</si>
  <si>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</si>
  <si>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</si>
  <si>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</si>
  <si>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</si>
  <si>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</si>
  <si>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</si>
  <si>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</si>
  <si>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</si>
  <si>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</si>
  <si>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</si>
  <si>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</si>
  <si>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</si>
  <si>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</si>
  <si>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</si>
  <si>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</si>
  <si>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</si>
  <si>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</si>
  <si>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</si>
  <si>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</si>
  <si>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</si>
  <si>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</si>
  <si>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</si>
  <si>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</si>
  <si>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</si>
  <si>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</si>
  <si>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</si>
  <si>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</si>
  <si>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</si>
  <si>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</si>
  <si>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</si>
  <si>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</si>
  <si>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</si>
  <si>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</si>
  <si>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</si>
  <si>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</si>
  <si>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</si>
  <si>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</si>
  <si>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</si>
  <si>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</si>
  <si>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</si>
  <si>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</si>
  <si>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</si>
  <si>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</si>
  <si>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</si>
  <si>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</si>
  <si>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</si>
  <si>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</si>
  <si>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</si>
  <si>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</si>
  <si>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</si>
  <si>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</si>
  <si>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</si>
  <si>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</si>
  <si>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</si>
  <si>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</si>
  <si>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</si>
  <si>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</si>
  <si>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</si>
  <si>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</si>
  <si>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</si>
  <si>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</si>
  <si>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</si>
  <si>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</si>
  <si>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</si>
  <si>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</si>
  <si>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</si>
  <si>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</si>
  <si>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</si>
  <si>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</si>
  <si>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</si>
  <si>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</si>
  <si>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</si>
  <si>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</si>
  <si>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</si>
  <si>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</si>
  <si>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</si>
  <si>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</si>
  <si>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</si>
  <si>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</si>
  <si>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</si>
  <si>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</si>
  <si>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</si>
  <si>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</si>
  <si>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</si>
  <si>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</si>
  <si>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</si>
  <si>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</si>
  <si>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</si>
  <si>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</si>
  <si>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</si>
  <si>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</si>
  <si>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</si>
  <si>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</si>
  <si>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</si>
  <si>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</si>
  <si>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</si>
  <si>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</si>
  <si>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</si>
  <si>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</si>
  <si>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</si>
  <si>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</si>
  <si>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</si>
  <si>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</si>
  <si>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</si>
  <si>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</si>
  <si>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</si>
  <si>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</si>
  <si>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</si>
  <si>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</si>
  <si>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</si>
  <si>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</si>
  <si>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</si>
  <si>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</si>
  <si>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</si>
  <si>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</si>
  <si>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</si>
  <si>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</si>
  <si>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</si>
  <si>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</si>
  <si>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</si>
  <si>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</si>
  <si>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</si>
  <si>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</si>
  <si>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</si>
  <si>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</si>
  <si>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</si>
  <si>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</si>
  <si>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</si>
  <si>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</si>
  <si>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</si>
  <si>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</si>
  <si>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</si>
  <si>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</si>
  <si>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</si>
  <si>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</si>
  <si>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</si>
  <si>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</si>
  <si>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</si>
  <si>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</si>
  <si>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</si>
  <si>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</si>
  <si>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</si>
  <si>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</si>
  <si>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</si>
  <si>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</si>
  <si>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</si>
  <si>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</si>
  <si>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</si>
  <si>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</si>
  <si>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</si>
  <si>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</si>
  <si>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</si>
  <si>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</si>
  <si>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</si>
  <si>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</si>
  <si>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</si>
  <si>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</si>
  <si>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</si>
  <si>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</si>
  <si>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</si>
  <si>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</si>
  <si>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</si>
  <si>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</si>
  <si>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</si>
  <si>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</si>
  <si>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</si>
  <si>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</si>
  <si>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</si>
  <si>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</si>
  <si>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</si>
  <si>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</si>
  <si>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</si>
  <si>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</si>
  <si>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</si>
  <si>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</si>
  <si>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</si>
  <si>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</si>
  <si>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</si>
  <si>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</si>
  <si>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</si>
  <si>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</si>
  <si>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</si>
  <si>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</si>
  <si>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</si>
  <si>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</si>
  <si>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</si>
  <si>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</si>
  <si>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</si>
  <si>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</si>
  <si>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</si>
  <si>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</si>
  <si>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</si>
  <si>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</si>
  <si>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</si>
  <si>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</si>
  <si>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</si>
  <si>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</si>
  <si>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</si>
  <si>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</si>
  <si>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</si>
  <si>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</si>
  <si>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</si>
  <si>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</si>
  <si>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</si>
  <si>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</si>
  <si>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</si>
  <si>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</si>
  <si>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</si>
  <si>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</si>
  <si>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</si>
  <si>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</si>
  <si>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</si>
  <si>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</si>
  <si>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</si>
  <si>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</si>
  <si>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</si>
  <si>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</si>
  <si>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</si>
  <si>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</si>
  <si>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</si>
  <si>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</si>
  <si>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</si>
  <si>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</si>
  <si>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</si>
  <si>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</si>
  <si>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</si>
  <si>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</si>
  <si>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</si>
  <si>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</si>
  <si>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</si>
  <si>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</si>
  <si>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</si>
  <si>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</si>
  <si>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</si>
  <si>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</si>
  <si>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</si>
  <si>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</si>
  <si>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</si>
  <si>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</si>
  <si>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</si>
  <si>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</si>
  <si>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</si>
  <si>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</si>
  <si>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</si>
  <si>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</si>
  <si>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</si>
  <si>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</si>
  <si>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</si>
  <si>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</si>
  <si>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</si>
  <si>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</si>
  <si>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</si>
  <si>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</si>
  <si>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</si>
  <si>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</si>
  <si>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</si>
  <si>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</si>
  <si>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</si>
  <si>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</si>
  <si>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</si>
  <si>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</si>
  <si>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</si>
  <si>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</si>
  <si>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</si>
  <si>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</si>
  <si>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</si>
  <si>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</si>
  <si>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</si>
  <si>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</si>
  <si>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</si>
  <si>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</si>
  <si>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</si>
  <si>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</si>
  <si>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</si>
  <si>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</si>
  <si>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</si>
  <si>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</si>
  <si>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</si>
  <si>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</si>
  <si>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</si>
  <si>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</si>
  <si>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</si>
  <si>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</si>
  <si>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</si>
  <si>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</si>
  <si>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</si>
  <si>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</si>
  <si>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</si>
  <si>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</si>
  <si>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</si>
  <si>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</si>
  <si>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</si>
  <si>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</si>
  <si>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</si>
  <si>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</si>
  <si>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</si>
  <si>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</si>
  <si>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</si>
  <si>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</si>
  <si>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</si>
  <si>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</si>
  <si>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</si>
  <si>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</si>
  <si>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</si>
  <si>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</si>
  <si>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</si>
  <si>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</si>
  <si>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</si>
  <si>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</si>
  <si>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</si>
  <si>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</si>
  <si>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</si>
  <si>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</si>
  <si>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</si>
  <si>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</si>
  <si>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</si>
  <si>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</si>
  <si>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</si>
  <si>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</si>
  <si>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</si>
  <si>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</si>
  <si>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</si>
  <si>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</si>
  <si>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</si>
  <si>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</si>
  <si>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</si>
  <si>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</si>
  <si>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</si>
  <si>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</si>
  <si>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</si>
  <si>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</si>
  <si>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</si>
  <si>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</si>
  <si>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</si>
  <si>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</si>
  <si>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</si>
  <si>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</si>
  <si>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</si>
  <si>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</si>
  <si>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</si>
  <si>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</si>
  <si>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</si>
  <si>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</si>
  <si>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</si>
  <si>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</si>
  <si>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</si>
  <si>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</si>
  <si>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</si>
  <si>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</si>
  <si>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</si>
  <si>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</si>
  <si>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</si>
  <si>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</si>
  <si>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</si>
  <si>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</si>
  <si>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</si>
  <si>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</si>
  <si>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</si>
  <si>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</si>
  <si>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</si>
  <si>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</si>
  <si>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</si>
  <si>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</si>
  <si>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</si>
  <si>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</si>
  <si>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</si>
  <si>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</si>
  <si>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</si>
  <si>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</si>
  <si>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</si>
  <si>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</si>
  <si>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</si>
  <si>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</si>
  <si>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</si>
  <si>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</si>
  <si>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</si>
  <si>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</si>
  <si>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</si>
  <si>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</si>
  <si>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</si>
  <si>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</si>
  <si>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</si>
  <si>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</si>
  <si>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</si>
  <si>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</si>
  <si>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</si>
  <si>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</si>
  <si>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</si>
  <si>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</si>
  <si>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</si>
  <si>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</si>
  <si>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</si>
  <si>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</si>
  <si>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</si>
  <si>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</si>
  <si>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</si>
  <si>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</si>
  <si>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</si>
  <si>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</si>
  <si>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</si>
  <si>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</si>
  <si>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</si>
  <si>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</si>
  <si>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</si>
  <si>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</si>
  <si>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</si>
  <si>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</si>
  <si>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</si>
  <si>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</si>
  <si>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</si>
  <si>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</si>
  <si>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</si>
  <si>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</si>
  <si>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</si>
  <si>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</si>
  <si>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</si>
  <si>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</si>
  <si>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</si>
  <si>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</si>
  <si>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</si>
  <si>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</si>
  <si>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</si>
  <si>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</si>
  <si>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</si>
  <si>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</si>
  <si>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</si>
  <si>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</si>
  <si>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</si>
  <si>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</si>
  <si>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</si>
  <si>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</si>
  <si>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</si>
  <si>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</si>
  <si>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</si>
  <si>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</si>
  <si>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</si>
  <si>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</si>
  <si>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</si>
  <si>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</si>
  <si>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</si>
  <si>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</si>
  <si>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</si>
  <si>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</si>
  <si>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</si>
  <si>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</si>
  <si>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</si>
  <si>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</si>
  <si>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</si>
  <si>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</si>
  <si>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</si>
  <si>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</si>
  <si>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</si>
  <si>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</si>
  <si>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</si>
  <si>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</si>
  <si>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</si>
  <si>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</si>
  <si>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</si>
  <si>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</si>
  <si>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</si>
  <si>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</si>
  <si>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</si>
  <si>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</si>
  <si>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</si>
  <si>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</si>
  <si>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</si>
  <si>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</si>
  <si>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</si>
  <si>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</si>
  <si>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</si>
  <si>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</si>
  <si>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</si>
  <si>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</si>
  <si>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</si>
  <si>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</si>
  <si>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</si>
  <si>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</si>
  <si>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</si>
  <si>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</si>
  <si>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</si>
  <si>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</si>
  <si>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</si>
  <si>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</si>
  <si>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</si>
  <si>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</si>
  <si>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</si>
  <si>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</si>
  <si>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</si>
  <si>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</si>
  <si>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</si>
  <si>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</si>
  <si>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</si>
  <si>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</si>
  <si>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</si>
  <si>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</si>
  <si>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</si>
  <si>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</si>
  <si>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</si>
  <si>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</si>
  <si>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</si>
  <si>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</si>
  <si>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</si>
  <si>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</si>
  <si>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</si>
  <si>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</si>
  <si>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</si>
  <si>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</si>
  <si>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</si>
  <si>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</si>
  <si>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</si>
  <si>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</si>
  <si>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</si>
  <si>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</si>
  <si>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</si>
  <si>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</si>
  <si>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</si>
  <si>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</si>
  <si>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</si>
  <si>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</si>
  <si>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</si>
  <si>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</si>
  <si>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</si>
  <si>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</si>
  <si>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</si>
  <si>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</si>
  <si>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</si>
  <si>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</si>
  <si>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</si>
  <si>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</si>
  <si>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</si>
  <si>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</si>
  <si>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</si>
  <si>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</si>
  <si>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</si>
  <si>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</si>
  <si>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</si>
  <si>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</si>
  <si>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</si>
  <si>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</si>
  <si>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</si>
  <si>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</si>
  <si>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</si>
  <si>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</si>
  <si>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</si>
  <si>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</si>
  <si>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</si>
  <si>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</si>
  <si>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</si>
  <si>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</si>
  <si>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</si>
  <si>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</si>
  <si>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</si>
  <si>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</si>
  <si>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</si>
  <si>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</si>
  <si>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</si>
  <si>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</si>
  <si>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</si>
  <si>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</si>
  <si>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</si>
  <si>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</si>
  <si>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</si>
  <si>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</si>
  <si>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</si>
  <si>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</si>
  <si>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</si>
  <si>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</si>
  <si>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</si>
  <si>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</si>
  <si>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</si>
  <si>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</si>
  <si>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</si>
  <si>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</si>
  <si>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</si>
  <si>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</si>
  <si>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</si>
  <si>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</si>
  <si>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</si>
  <si>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</si>
  <si>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</si>
  <si>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</si>
  <si>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</si>
  <si>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</si>
  <si>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</si>
  <si>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</si>
  <si>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</si>
  <si>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</si>
  <si>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</si>
  <si>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</si>
  <si>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</si>
  <si>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</si>
  <si>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</si>
  <si>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</si>
  <si>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</si>
  <si>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</si>
  <si>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</si>
  <si>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</si>
  <si>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</si>
  <si>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</si>
  <si>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</si>
  <si>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</si>
  <si>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</si>
  <si>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</si>
  <si>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</si>
  <si>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</si>
  <si>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</si>
  <si>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</si>
  <si>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</si>
  <si>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</si>
  <si>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</si>
  <si>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</si>
  <si>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</si>
  <si>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</si>
  <si>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</si>
  <si>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</si>
  <si>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</si>
  <si>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</si>
  <si>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</si>
  <si>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</si>
  <si>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</si>
  <si>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</si>
  <si>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</si>
  <si>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</si>
  <si>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</si>
  <si>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</si>
  <si>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</si>
  <si>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</si>
  <si>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</si>
  <si>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</si>
  <si>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</si>
  <si>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</si>
  <si>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</si>
  <si>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</si>
  <si>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</si>
  <si>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</si>
  <si>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</si>
  <si>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</si>
  <si>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</si>
  <si>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</si>
  <si>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</si>
  <si>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</si>
  <si>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</si>
  <si>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</si>
  <si>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</si>
  <si>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</si>
  <si>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</si>
  <si>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</si>
  <si>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</si>
  <si>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</si>
  <si>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</si>
  <si>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</si>
  <si>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</si>
  <si>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</si>
  <si>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</si>
  <si>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</si>
  <si>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</si>
  <si>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</si>
  <si>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</si>
  <si>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</si>
  <si>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</si>
  <si>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</si>
  <si>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</si>
  <si>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</si>
  <si>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</si>
  <si>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</si>
  <si>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</si>
  <si>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</si>
  <si>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</si>
  <si>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</si>
  <si>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</si>
  <si>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</si>
  <si>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</si>
  <si>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</si>
  <si>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</si>
  <si>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</si>
  <si>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</si>
  <si>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</si>
  <si>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</si>
  <si>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</si>
  <si>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</si>
  <si>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</si>
  <si>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</si>
  <si>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</si>
  <si>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</si>
  <si>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</si>
  <si>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</si>
  <si>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</si>
  <si>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</si>
  <si>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</si>
  <si>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</si>
  <si>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</si>
  <si>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</si>
  <si>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</si>
  <si>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</si>
  <si>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</si>
  <si>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</si>
  <si>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</si>
  <si>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</si>
  <si>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</si>
  <si>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</si>
  <si>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</si>
  <si>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</si>
  <si>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</si>
  <si>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</si>
  <si>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</si>
  <si>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</si>
  <si>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</si>
  <si>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</si>
  <si>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</si>
  <si>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</si>
  <si>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</si>
  <si>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</si>
  <si>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</si>
  <si>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</si>
  <si>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</si>
  <si>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</si>
  <si>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</si>
  <si>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</si>
  <si>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</si>
  <si>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</si>
  <si>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</si>
  <si>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</si>
  <si>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</si>
  <si>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</si>
  <si>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</si>
  <si>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</si>
  <si>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</si>
  <si>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</si>
  <si>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</si>
  <si>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</si>
  <si>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</si>
  <si>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</si>
  <si>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</si>
  <si>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</si>
  <si>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</si>
  <si>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</si>
  <si>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</si>
  <si>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</si>
  <si>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</si>
  <si>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</si>
  <si>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</si>
  <si>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</si>
  <si>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</si>
  <si>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</si>
  <si>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</si>
  <si>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</si>
  <si>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</si>
  <si>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</si>
  <si>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</si>
  <si>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</si>
  <si>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</si>
  <si>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</si>
  <si>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</si>
  <si>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</si>
  <si>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</si>
  <si>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</si>
  <si>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</si>
  <si>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</si>
  <si>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</si>
  <si>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</si>
  <si>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</si>
  <si>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</si>
  <si>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</si>
  <si>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</si>
  <si>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</si>
  <si>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</si>
  <si>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</si>
  <si>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</si>
  <si>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</si>
  <si>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</si>
  <si>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</si>
  <si>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</si>
  <si>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</si>
  <si>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</si>
  <si>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</si>
  <si>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</si>
  <si>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</si>
  <si>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</si>
  <si>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</si>
  <si>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</si>
  <si>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</si>
  <si>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</si>
  <si>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</si>
  <si>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</si>
  <si>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</si>
  <si>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</si>
  <si>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</si>
  <si>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</si>
  <si>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</si>
  <si>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</si>
  <si>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</si>
  <si>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</si>
  <si>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</si>
  <si>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</si>
  <si>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</si>
  <si>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</si>
  <si>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</si>
  <si>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</si>
  <si>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</si>
  <si>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</si>
  <si>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</si>
  <si>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</si>
  <si>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</si>
  <si>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</si>
  <si>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</si>
  <si>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</si>
  <si>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</si>
  <si>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</si>
  <si>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</si>
  <si>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</si>
  <si>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</si>
  <si>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</si>
  <si>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</si>
  <si>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</si>
  <si>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</si>
  <si>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</si>
  <si>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</si>
  <si>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</si>
  <si>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</si>
  <si>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</si>
  <si>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</si>
  <si>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</si>
  <si>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</si>
  <si>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</si>
  <si>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</si>
  <si>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</si>
  <si>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</si>
  <si>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</si>
  <si>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</si>
  <si>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</si>
  <si>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</si>
  <si>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</si>
  <si>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</si>
  <si>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</si>
  <si>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</si>
  <si>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</si>
  <si>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</si>
  <si>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</si>
  <si>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</si>
  <si>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</si>
  <si>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</si>
  <si>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</si>
  <si>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</si>
  <si>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</si>
  <si>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</si>
  <si>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</si>
  <si>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</si>
  <si>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</si>
  <si>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</si>
  <si>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</si>
  <si>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</si>
  <si>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</si>
  <si>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</si>
  <si>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</si>
  <si>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</si>
  <si>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</si>
  <si>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</si>
  <si>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</si>
  <si>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</si>
  <si>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</si>
  <si>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</si>
  <si>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</si>
  <si>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</si>
  <si>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</si>
  <si>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</si>
  <si>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</si>
  <si>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</si>
  <si>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</si>
  <si>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</si>
  <si>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</si>
  <si>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</si>
  <si>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</si>
  <si>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</si>
  <si>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</si>
  <si>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</si>
  <si>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</si>
  <si>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</si>
  <si>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</si>
  <si>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</si>
  <si>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</si>
  <si>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</si>
  <si>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</si>
  <si>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</si>
  <si>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</si>
  <si>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</si>
  <si>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</si>
  <si>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</si>
  <si>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</si>
  <si>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</si>
  <si>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</si>
  <si>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</si>
  <si>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</si>
  <si>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</si>
  <si>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</si>
  <si>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</si>
  <si>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</si>
  <si>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</si>
  <si>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</si>
  <si>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</si>
  <si>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</si>
  <si>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</si>
  <si>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</si>
  <si>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</si>
  <si>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</si>
  <si>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</si>
  <si>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</si>
  <si>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</si>
  <si>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</si>
  <si>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</si>
  <si>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</si>
  <si>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</si>
  <si>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</si>
  <si>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</si>
  <si>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</si>
  <si>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</si>
  <si>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</si>
  <si>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</si>
  <si>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</si>
  <si>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</si>
  <si>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</si>
  <si>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</si>
  <si>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</si>
  <si>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</si>
  <si>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</si>
  <si>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</si>
  <si>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</si>
  <si>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</si>
  <si>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</si>
  <si>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</si>
  <si>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</si>
  <si>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</si>
  <si>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</si>
  <si>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</si>
  <si>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</si>
  <si>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</si>
  <si>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</si>
  <si>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</si>
  <si>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</si>
  <si>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</si>
  <si>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</si>
  <si>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</si>
  <si>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</si>
  <si>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</si>
  <si>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</si>
  <si>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</si>
  <si>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</si>
  <si>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</si>
  <si>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</si>
  <si>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</si>
  <si>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</si>
  <si>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</si>
  <si>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</si>
  <si>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</si>
  <si>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</si>
  <si>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</si>
  <si>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</si>
  <si>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</si>
  <si>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</si>
  <si>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</si>
  <si>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</si>
  <si>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</si>
  <si>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</si>
  <si>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</si>
  <si>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</si>
  <si>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</si>
  <si>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</si>
  <si>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</si>
  <si>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</si>
  <si>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</si>
  <si>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</si>
  <si>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</si>
  <si>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</si>
  <si>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</si>
  <si>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</si>
  <si>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</si>
  <si>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</si>
  <si>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</si>
  <si>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</si>
  <si>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</si>
  <si>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</si>
  <si>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</si>
  <si>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</si>
  <si>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</si>
  <si>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</si>
  <si>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</si>
  <si>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</si>
  <si>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</si>
  <si>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</si>
  <si>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</si>
  <si>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</si>
  <si>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</si>
  <si>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</si>
  <si>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</si>
  <si>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</si>
  <si>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</si>
  <si>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</si>
  <si>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</si>
  <si>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</si>
  <si>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</si>
  <si>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</si>
  <si>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</si>
  <si>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</si>
  <si>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</si>
  <si>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</si>
  <si>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</si>
  <si>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</si>
  <si>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</si>
  <si>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</si>
  <si>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</si>
  <si>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</si>
  <si>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</si>
  <si>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</si>
  <si>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</si>
  <si>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</si>
  <si>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</si>
  <si>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</si>
  <si>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</si>
  <si>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</si>
  <si>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</si>
  <si>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</si>
  <si>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</si>
  <si>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</si>
  <si>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</si>
  <si>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</si>
  <si>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</si>
  <si>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</si>
  <si>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</si>
  <si>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</si>
  <si>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</si>
  <si>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</si>
  <si>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</si>
  <si>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</si>
  <si>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</si>
  <si>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</si>
  <si>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</si>
  <si>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</si>
  <si>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</si>
  <si>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</si>
  <si>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</si>
  <si>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</si>
  <si>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</si>
  <si>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</si>
  <si>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</si>
  <si>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</si>
  <si>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</si>
  <si>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</si>
  <si>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</si>
  <si>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</si>
  <si>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</si>
  <si>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</si>
  <si>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</si>
  <si>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</si>
  <si>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</si>
  <si>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</si>
  <si>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</si>
  <si>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</si>
  <si>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</si>
  <si>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</si>
  <si>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</si>
  <si>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</si>
  <si>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</si>
  <si>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</si>
  <si>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</si>
  <si>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</si>
  <si>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</si>
  <si>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</si>
  <si>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</si>
  <si>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</si>
  <si>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</si>
  <si>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</si>
  <si>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</si>
  <si>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</si>
  <si>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</si>
  <si>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</si>
  <si>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</si>
  <si>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</si>
  <si>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</si>
  <si>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</si>
  <si>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</si>
  <si>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</si>
  <si>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</si>
  <si>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</si>
  <si>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</si>
  <si>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</si>
  <si>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</si>
  <si>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</si>
  <si>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</si>
  <si>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</si>
  <si>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</si>
  <si>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</si>
  <si>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</si>
  <si>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</si>
  <si>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</si>
  <si>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</si>
  <si>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</si>
  <si>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</si>
  <si>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</si>
  <si>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</si>
  <si>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</si>
  <si>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</si>
  <si>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</si>
  <si>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</si>
  <si>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</si>
  <si>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</si>
  <si>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</si>
  <si>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</si>
  <si>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</si>
  <si>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</si>
  <si>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</si>
  <si>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</si>
  <si>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</si>
  <si>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</si>
  <si>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</si>
  <si>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</si>
  <si>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</si>
  <si>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</si>
  <si>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</si>
  <si>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</si>
  <si>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</si>
  <si>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</si>
  <si>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</si>
  <si>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</si>
  <si>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</si>
  <si>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</si>
  <si>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</si>
  <si>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</si>
  <si>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</si>
  <si>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</si>
  <si>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</si>
  <si>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</si>
  <si>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</si>
  <si>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</si>
  <si>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</si>
  <si>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</si>
  <si>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</si>
  <si>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</si>
  <si>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</si>
  <si>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</si>
  <si>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</si>
  <si>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</si>
  <si>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</si>
  <si>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</si>
  <si>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</si>
  <si>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</si>
  <si>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</si>
  <si>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</si>
  <si>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</si>
  <si>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</si>
  <si>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</si>
  <si>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</si>
  <si>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</si>
  <si>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</si>
  <si>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</si>
  <si>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</si>
  <si>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</si>
  <si>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</si>
  <si>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</si>
  <si>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</si>
  <si>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</si>
  <si>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</si>
  <si>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</si>
  <si>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</si>
  <si>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</si>
  <si>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</si>
  <si>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</si>
  <si>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</si>
  <si>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</si>
  <si>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</si>
  <si>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</si>
  <si>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</si>
  <si>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</si>
  <si>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</si>
  <si>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</si>
  <si>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</si>
  <si>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</si>
  <si>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</si>
  <si>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</si>
  <si>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</si>
  <si>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</si>
  <si>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</si>
  <si>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</si>
  <si>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</si>
  <si>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</si>
  <si>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</si>
  <si>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</si>
  <si>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</si>
  <si>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</si>
  <si>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</si>
  <si>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</si>
  <si>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</si>
  <si>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</si>
  <si>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</si>
  <si>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</si>
  <si>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</si>
  <si>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</si>
  <si>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</si>
  <si>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</si>
  <si>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</si>
  <si>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</si>
  <si>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</si>
  <si>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</si>
  <si>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</si>
  <si>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</si>
  <si>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</si>
  <si>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</si>
  <si>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</si>
  <si>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</si>
  <si>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</si>
  <si>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</si>
  <si>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</si>
  <si>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</si>
  <si>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</si>
  <si>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</si>
  <si>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</si>
  <si>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</si>
  <si>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</si>
  <si>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</si>
  <si>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</si>
  <si>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</si>
  <si>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</si>
  <si>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</si>
  <si>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</si>
  <si>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</si>
  <si>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</si>
  <si>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</si>
  <si>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</si>
  <si>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</si>
  <si>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</si>
  <si>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</si>
  <si>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</si>
  <si>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</si>
  <si>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</si>
  <si>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</si>
  <si>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</si>
  <si>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</si>
  <si>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</si>
  <si>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</si>
  <si>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</si>
  <si>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</si>
  <si>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</si>
  <si>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</si>
  <si>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</si>
  <si>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</si>
  <si>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</si>
  <si>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</si>
  <si>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</si>
  <si>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</si>
  <si>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</si>
  <si>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</si>
  <si>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</si>
  <si>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</si>
  <si>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</si>
  <si>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</si>
  <si>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</si>
  <si>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</si>
  <si>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</si>
  <si>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</si>
  <si>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</si>
  <si>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</si>
  <si>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</si>
  <si>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</si>
  <si>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</si>
  <si>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</si>
  <si>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</si>
  <si>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</si>
  <si>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</si>
  <si>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</si>
  <si>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</si>
  <si>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</si>
  <si>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</si>
  <si>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</si>
  <si>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</si>
  <si>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</si>
  <si>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</si>
  <si>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</si>
  <si>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</si>
  <si>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</si>
  <si>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</si>
  <si>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</si>
  <si>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</si>
  <si>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</si>
  <si>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</si>
  <si>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</si>
  <si>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</si>
  <si>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</si>
  <si>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</si>
  <si>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</si>
  <si>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</si>
  <si>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</si>
  <si>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</si>
  <si>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</si>
  <si>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</si>
  <si>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</si>
  <si>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</si>
  <si>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</si>
  <si>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</si>
  <si>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</si>
  <si>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</si>
  <si>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</si>
  <si>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</si>
  <si>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</si>
  <si>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</si>
  <si>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</si>
  <si>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</si>
  <si>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</si>
  <si>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</si>
  <si>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</si>
  <si>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</si>
  <si>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</si>
  <si>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</si>
  <si>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</si>
  <si>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</si>
  <si>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</si>
  <si>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</si>
  <si>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</si>
  <si>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</si>
  <si>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</si>
  <si>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</si>
  <si>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</si>
  <si>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</si>
  <si>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</si>
  <si>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</si>
  <si>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</si>
  <si>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</si>
  <si>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</si>
  <si>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</si>
  <si>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</si>
  <si>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</si>
  <si>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</si>
  <si>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</si>
  <si>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</si>
  <si>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</si>
  <si>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</si>
  <si>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</si>
  <si>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</si>
  <si>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</si>
  <si>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</si>
  <si>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</si>
  <si>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</si>
  <si>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</si>
  <si>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</si>
  <si>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</si>
  <si>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</si>
  <si>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</si>
  <si>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</si>
  <si>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</si>
  <si>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</si>
  <si>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</si>
  <si>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</si>
  <si>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</si>
  <si>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</si>
  <si>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</si>
  <si>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</si>
  <si>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</si>
  <si>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</si>
  <si>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</si>
  <si>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</si>
  <si>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</si>
  <si>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</si>
  <si>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</si>
  <si>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</si>
  <si>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</si>
  <si>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</si>
  <si>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</si>
  <si>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</si>
  <si>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</si>
  <si>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</si>
  <si>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</si>
  <si>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</si>
  <si>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</si>
  <si>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</si>
  <si>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</si>
  <si>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</si>
  <si>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</si>
  <si>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</si>
  <si>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</si>
  <si>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</si>
  <si>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</si>
  <si>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</si>
  <si>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</si>
  <si>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</si>
  <si>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</si>
  <si>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</si>
  <si>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</si>
  <si>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</si>
  <si>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</si>
  <si>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</si>
  <si>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</si>
  <si>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</si>
  <si>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</si>
  <si>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</si>
  <si>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</si>
  <si>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</si>
  <si>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</si>
  <si>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</si>
  <si>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</si>
  <si>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</si>
  <si>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</si>
  <si>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</si>
  <si>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</si>
  <si>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</si>
  <si>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</si>
  <si>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</si>
  <si>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</si>
  <si>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</si>
  <si>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</si>
  <si>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</si>
  <si>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</si>
  <si>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</si>
  <si>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</si>
  <si>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</si>
  <si>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</si>
  <si>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</si>
  <si>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</si>
  <si>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</si>
  <si>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</si>
  <si>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</si>
  <si>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</si>
  <si>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</si>
  <si>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</si>
  <si>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</si>
  <si>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</si>
  <si>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</si>
  <si>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</si>
  <si>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</si>
  <si>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</si>
  <si>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</si>
  <si>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</si>
  <si>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</si>
  <si>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</si>
  <si>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</si>
  <si>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</si>
  <si>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</si>
  <si>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</si>
  <si>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</si>
  <si>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</si>
  <si>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</si>
  <si>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</si>
  <si>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</si>
  <si>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</si>
  <si>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</si>
  <si>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</si>
  <si>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</si>
  <si>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</si>
  <si>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</si>
  <si>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</si>
  <si>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</si>
  <si>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</si>
  <si>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</si>
  <si>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</si>
  <si>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</si>
  <si>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</si>
  <si>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</si>
  <si>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</si>
  <si>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</si>
  <si>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</si>
  <si>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</si>
  <si>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</si>
  <si>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</si>
  <si>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</si>
  <si>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</si>
  <si>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</si>
  <si>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</si>
  <si>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</si>
  <si>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</si>
  <si>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</si>
  <si>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</si>
  <si>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</si>
  <si>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</si>
  <si>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</si>
  <si>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</si>
  <si>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</si>
  <si>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</si>
  <si>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</si>
  <si>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</si>
  <si>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</si>
  <si>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</si>
  <si>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</si>
  <si>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</si>
  <si>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</si>
  <si>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</si>
  <si>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</si>
  <si>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</si>
  <si>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</si>
  <si>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</si>
  <si>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</si>
  <si>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</si>
  <si>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</si>
  <si>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</si>
  <si>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</si>
  <si>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</si>
  <si>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</si>
  <si>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</si>
  <si>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</si>
  <si>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</si>
  <si>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</si>
  <si>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</si>
  <si>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</si>
  <si>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</si>
  <si>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</si>
  <si>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</si>
  <si>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</si>
  <si>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</si>
  <si>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</si>
  <si>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</si>
  <si>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</si>
  <si>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</si>
  <si>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</si>
  <si>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</si>
  <si>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</si>
  <si>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</si>
  <si>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</si>
  <si>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</si>
  <si>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</si>
  <si>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</si>
  <si>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</si>
  <si>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</si>
  <si>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</si>
  <si>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</si>
  <si>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</si>
  <si>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</si>
  <si>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</si>
  <si>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</si>
  <si>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</si>
  <si>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</si>
  <si>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</si>
  <si>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</si>
  <si>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</si>
  <si>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</si>
  <si>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</si>
  <si>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</si>
  <si>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</si>
  <si>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</si>
  <si>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</si>
  <si>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</si>
  <si>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</si>
  <si>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</si>
  <si>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</si>
  <si>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</si>
  <si>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</si>
  <si>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</si>
  <si>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</si>
  <si>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</si>
  <si>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</si>
  <si>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</si>
  <si>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</si>
  <si>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</si>
  <si>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</si>
  <si>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</si>
  <si>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</si>
  <si>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</si>
  <si>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</si>
  <si>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</si>
  <si>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</si>
  <si>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</si>
  <si>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</si>
  <si>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</si>
  <si>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</si>
  <si>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</si>
  <si>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</si>
  <si>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</si>
  <si>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</si>
  <si>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</si>
  <si>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</si>
  <si>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</si>
  <si>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</si>
  <si>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</si>
  <si>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</si>
  <si>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</si>
  <si>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</si>
  <si>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</si>
  <si>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</si>
  <si>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</si>
  <si>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</si>
  <si>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</si>
  <si>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</si>
  <si>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</si>
  <si>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</si>
  <si>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</si>
  <si>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</si>
  <si>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</si>
  <si>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</si>
  <si>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</si>
  <si>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</si>
  <si>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</si>
  <si>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</si>
  <si>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</si>
  <si>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</si>
  <si>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</si>
  <si>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</si>
  <si>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</si>
  <si>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</si>
  <si>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</si>
  <si>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</si>
  <si>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</si>
  <si>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</si>
  <si>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</si>
  <si>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</si>
  <si>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</si>
  <si>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</si>
  <si>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</si>
  <si>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</si>
  <si>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</si>
  <si>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</si>
  <si>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</si>
  <si>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</si>
  <si>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</si>
  <si>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</si>
  <si>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</si>
  <si>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</si>
  <si>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</si>
  <si>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</si>
  <si>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</si>
  <si>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</si>
  <si>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</si>
  <si>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</si>
  <si>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</si>
  <si>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</si>
  <si>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</si>
  <si>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</si>
  <si>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</si>
  <si>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</si>
  <si>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</si>
  <si>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</si>
  <si>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</si>
  <si>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</si>
  <si>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</si>
  <si>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</si>
  <si>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</si>
  <si>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</si>
  <si>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</si>
  <si>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</si>
  <si>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</si>
  <si>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</si>
  <si>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</si>
  <si>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</si>
  <si>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</si>
  <si>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</si>
  <si>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</si>
  <si>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</si>
  <si>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</si>
  <si>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</si>
  <si>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</si>
  <si>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</si>
  <si>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</si>
  <si>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</si>
  <si>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</si>
  <si>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</si>
  <si>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</si>
  <si>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</si>
  <si>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</si>
  <si>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</si>
  <si>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</si>
  <si>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</si>
  <si>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</si>
  <si>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</si>
  <si>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</si>
  <si>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</si>
  <si>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</si>
  <si>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</si>
  <si>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</si>
  <si>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</si>
  <si>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</si>
  <si>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</si>
  <si>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</si>
  <si>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</si>
  <si>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</si>
  <si>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</si>
  <si>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</si>
  <si>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</si>
  <si>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</si>
  <si>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</si>
  <si>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</si>
  <si>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</si>
  <si>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</si>
  <si>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</si>
  <si>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</si>
  <si>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</si>
  <si>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</si>
  <si>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</si>
  <si>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</si>
  <si>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</si>
  <si>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</si>
  <si>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</si>
  <si>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</si>
  <si>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</si>
  <si>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</si>
  <si>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</si>
  <si>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</si>
  <si>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</si>
  <si>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</si>
  <si>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</si>
  <si>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</si>
  <si>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</si>
  <si>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</si>
  <si>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</si>
  <si>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</si>
  <si>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</si>
  <si>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</si>
  <si>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</si>
  <si>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</si>
  <si>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</si>
  <si>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</si>
  <si>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</si>
  <si>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</si>
  <si>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</si>
  <si>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</si>
  <si>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</si>
  <si>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</si>
  <si>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</si>
  <si>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</si>
  <si>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</si>
  <si>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</si>
  <si>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</si>
  <si>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</si>
  <si>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</si>
  <si>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</si>
  <si>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</si>
  <si>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</si>
  <si>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</si>
  <si>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</si>
  <si>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</si>
  <si>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</si>
  <si>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</si>
  <si>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</si>
  <si>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</si>
  <si>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</si>
  <si>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</si>
  <si>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</si>
  <si>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</si>
  <si>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</si>
  <si>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</si>
  <si>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</si>
  <si>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</si>
  <si>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</si>
  <si>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</si>
  <si>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</si>
  <si>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</si>
  <si>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</si>
  <si>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</si>
  <si>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</si>
  <si>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</si>
  <si>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</si>
  <si>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</si>
  <si>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</si>
  <si>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</si>
  <si>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</si>
  <si>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</si>
  <si>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</si>
  <si>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</si>
  <si>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</si>
  <si>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</si>
  <si>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</si>
  <si>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</si>
  <si>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</si>
  <si>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</si>
  <si>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</si>
  <si>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</si>
  <si>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</si>
  <si>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</si>
  <si>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</si>
  <si>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</si>
  <si>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</si>
  <si>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</si>
  <si>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</si>
  <si>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</si>
  <si>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</si>
  <si>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</si>
  <si>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</si>
  <si>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</si>
  <si>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</si>
  <si>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</si>
  <si>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</si>
  <si>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</si>
  <si>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</si>
  <si>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</si>
  <si>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</si>
  <si>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</si>
  <si>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</si>
  <si>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</si>
  <si>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</si>
  <si>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</si>
  <si>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</si>
  <si>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</si>
  <si>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</si>
  <si>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</si>
  <si>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</si>
  <si>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</si>
  <si>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</si>
  <si>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</si>
  <si>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</si>
  <si>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</si>
  <si>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</si>
  <si>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</si>
  <si>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</si>
  <si>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</si>
  <si>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</si>
  <si>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</si>
  <si>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</si>
  <si>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</si>
  <si>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</si>
  <si>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</si>
  <si>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</si>
  <si>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</si>
  <si>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</si>
  <si>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</si>
  <si>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</si>
  <si>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</si>
  <si>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</si>
  <si>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</si>
  <si>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</si>
  <si>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</si>
  <si>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</si>
  <si>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</si>
  <si>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</si>
  <si>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</si>
  <si>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</si>
  <si>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</si>
  <si>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</si>
  <si>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</si>
  <si>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</si>
  <si>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</si>
  <si>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</si>
  <si>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</si>
  <si>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</si>
  <si>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</si>
  <si>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</si>
  <si>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</si>
  <si>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</si>
  <si>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</si>
  <si>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</si>
  <si>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</si>
  <si>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</si>
  <si>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</si>
  <si>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</si>
  <si>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</si>
  <si>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</si>
  <si>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</si>
  <si>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</si>
  <si>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</si>
  <si>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</si>
  <si>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</si>
  <si>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</si>
  <si>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</si>
  <si>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</si>
  <si>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</si>
  <si>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</si>
  <si>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</si>
  <si>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</si>
  <si>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</si>
  <si>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</si>
  <si>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</si>
  <si>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</si>
  <si>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</si>
  <si>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</si>
  <si>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</si>
  <si>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</si>
  <si>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</si>
  <si>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</si>
  <si>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</si>
  <si>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</si>
  <si>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</si>
  <si>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</si>
  <si>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</si>
  <si>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</si>
  <si>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</si>
  <si>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</si>
  <si>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</si>
  <si>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</si>
  <si>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</si>
  <si>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</si>
  <si>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</si>
  <si>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</si>
  <si>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</si>
  <si>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</si>
  <si>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</si>
  <si>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</si>
  <si>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</si>
  <si>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</si>
  <si>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</si>
  <si>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</si>
  <si>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</si>
  <si>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</si>
  <si>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</si>
  <si>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</si>
  <si>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</si>
  <si>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</si>
  <si>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</si>
  <si>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</si>
  <si>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</si>
  <si>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</si>
  <si>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</si>
  <si>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</si>
  <si>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</si>
  <si>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</si>
  <si>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</si>
  <si>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</si>
  <si>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</si>
  <si>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</si>
  <si>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</si>
  <si>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</si>
  <si>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</si>
  <si>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</si>
  <si>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</si>
  <si>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</si>
  <si>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</si>
  <si>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</si>
  <si>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</si>
  <si>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</si>
  <si>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</si>
  <si>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</si>
  <si>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</si>
  <si>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</si>
  <si>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</si>
  <si>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</si>
  <si>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</si>
  <si>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</si>
  <si>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</si>
  <si>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</si>
  <si>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</si>
  <si>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</si>
  <si>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</si>
  <si>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</si>
  <si>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</si>
  <si>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</si>
  <si>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</si>
  <si>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</si>
  <si>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</si>
  <si>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</si>
  <si>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</si>
  <si>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</si>
  <si>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</si>
  <si>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</si>
  <si>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</si>
  <si>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</si>
  <si>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</si>
  <si>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</si>
  <si>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</si>
  <si>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</si>
  <si>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</si>
  <si>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</si>
  <si>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</si>
  <si>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</si>
  <si>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</si>
  <si>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</si>
  <si>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</si>
  <si>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</si>
  <si>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</si>
  <si>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</si>
  <si>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</si>
  <si>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</si>
  <si>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</si>
  <si>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</si>
  <si>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</si>
  <si>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</si>
  <si>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</si>
  <si>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</si>
  <si>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</si>
  <si>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</si>
  <si>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</si>
  <si>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</si>
  <si>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</si>
  <si>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</si>
  <si>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</si>
  <si>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</si>
  <si>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</si>
  <si>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</si>
  <si>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</si>
  <si>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</si>
  <si>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</si>
  <si>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</si>
  <si>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</si>
  <si>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</si>
  <si>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</si>
  <si>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</si>
  <si>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</si>
  <si>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</si>
  <si>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</si>
  <si>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</si>
  <si>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</si>
  <si>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</si>
  <si>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</si>
  <si>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</si>
  <si>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</si>
  <si>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</si>
  <si>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</si>
  <si>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</si>
  <si>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</si>
  <si>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</si>
  <si>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</si>
  <si>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</si>
  <si>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</si>
  <si>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</si>
  <si>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</si>
  <si>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</si>
  <si>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</si>
  <si>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</si>
  <si>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</si>
  <si>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</si>
  <si>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</si>
  <si>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</si>
  <si>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</si>
  <si>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</si>
  <si>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</si>
  <si>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</si>
  <si>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</si>
  <si>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</si>
  <si>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</si>
  <si>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</si>
  <si>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</si>
  <si>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</si>
  <si>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</si>
  <si>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</si>
  <si>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</si>
  <si>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</si>
  <si>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</si>
  <si>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</si>
  <si>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</si>
  <si>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</si>
  <si>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</si>
  <si>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</si>
  <si>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</si>
  <si>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</si>
  <si>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</si>
  <si>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</si>
  <si>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</si>
  <si>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</si>
  <si>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</si>
  <si>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</si>
  <si>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</si>
  <si>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</si>
  <si>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</si>
  <si>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</si>
  <si>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</si>
  <si>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</si>
  <si>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</si>
  <si>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</si>
  <si>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</si>
  <si>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</si>
  <si>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</si>
  <si>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</si>
  <si>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</si>
  <si>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</si>
  <si>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</si>
  <si>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</si>
  <si>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</si>
  <si>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</si>
  <si>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</si>
  <si>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</si>
  <si>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</si>
  <si>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</si>
  <si>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</si>
  <si>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</si>
  <si>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</si>
  <si>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</si>
  <si>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</si>
  <si>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</si>
  <si>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</si>
  <si>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</si>
  <si>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</si>
  <si>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</si>
  <si>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</si>
  <si>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</si>
  <si>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</si>
  <si>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</si>
  <si>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</si>
  <si>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</si>
  <si>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</si>
  <si>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</si>
  <si>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</si>
  <si>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</si>
  <si>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</si>
  <si>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</si>
  <si>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</si>
  <si>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</si>
  <si>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</si>
  <si>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</si>
  <si>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</si>
  <si>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</si>
  <si>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</si>
  <si>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</si>
  <si>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</si>
  <si>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</si>
  <si>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</si>
  <si>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</si>
  <si>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</si>
  <si>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</si>
  <si>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</si>
  <si>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</si>
  <si>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</si>
  <si>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</si>
  <si>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</si>
  <si>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</si>
  <si>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</si>
  <si>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</si>
  <si>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</si>
  <si>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</si>
  <si>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</si>
  <si>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</si>
  <si>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</si>
  <si>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</si>
  <si>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</si>
  <si>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</si>
  <si>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</si>
  <si>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</si>
  <si>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</si>
  <si>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</si>
  <si>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</si>
  <si>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</si>
  <si>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</si>
  <si>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</si>
  <si>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</si>
  <si>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</si>
  <si>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</si>
  <si>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</si>
  <si>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</si>
  <si>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</si>
  <si>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</si>
  <si>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</si>
  <si>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</si>
  <si>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</si>
  <si>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</si>
  <si>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</si>
  <si>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</si>
  <si>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</si>
  <si>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</si>
  <si>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</si>
  <si>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</si>
  <si>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</si>
  <si>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</si>
  <si>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</si>
  <si>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</si>
  <si>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</si>
  <si>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</si>
  <si>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</si>
  <si>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</si>
  <si>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</si>
  <si>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</si>
  <si>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</si>
  <si>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</si>
  <si>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</si>
  <si>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</si>
  <si>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</si>
  <si>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</si>
  <si>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</si>
  <si>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</si>
  <si>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</si>
  <si>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</si>
  <si>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</si>
  <si>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</si>
  <si>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</si>
  <si>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</si>
  <si>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</si>
  <si>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</si>
  <si>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</si>
  <si>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</si>
  <si>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</si>
  <si>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</si>
  <si>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</si>
  <si>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</si>
  <si>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</si>
  <si>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</si>
  <si>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</si>
  <si>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</si>
  <si>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</si>
  <si>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</si>
  <si>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</si>
  <si>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</si>
  <si>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</si>
  <si>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</si>
  <si>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</si>
  <si>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</si>
  <si>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</si>
  <si>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</si>
  <si>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</si>
  <si>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</si>
  <si>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</si>
  <si>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</si>
  <si>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</si>
  <si>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</si>
  <si>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</si>
  <si>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</si>
  <si>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</si>
  <si>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</si>
  <si>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</si>
  <si>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</si>
  <si>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</si>
  <si>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</si>
  <si>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</si>
  <si>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</si>
  <si>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</si>
  <si>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</si>
  <si>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</si>
  <si>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</si>
  <si>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</si>
  <si>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</si>
  <si>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</si>
  <si>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</si>
  <si>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</si>
  <si>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</si>
  <si>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</si>
  <si>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</si>
  <si>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</si>
  <si>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</si>
  <si>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</si>
  <si>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</si>
  <si>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</si>
  <si>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</si>
  <si>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</si>
  <si>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</si>
  <si>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</si>
  <si>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</si>
  <si>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</si>
  <si>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</si>
  <si>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</si>
  <si>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</si>
  <si>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</si>
  <si>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</si>
  <si>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</si>
  <si>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</si>
  <si>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</si>
  <si>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</si>
  <si>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</si>
  <si>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</si>
  <si>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</si>
  <si>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</si>
  <si>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</si>
  <si>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</si>
  <si>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</si>
  <si>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</si>
  <si>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</si>
  <si>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</si>
  <si>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</si>
  <si>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</si>
  <si>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</si>
  <si>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</si>
  <si>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</si>
  <si>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</si>
  <si>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</si>
  <si>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</si>
  <si>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</si>
  <si>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</si>
  <si>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</si>
  <si>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</si>
  <si>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</si>
  <si>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</si>
  <si>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</si>
  <si>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</si>
  <si>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</si>
  <si>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</si>
  <si>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</si>
  <si>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</si>
  <si>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</si>
  <si>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</si>
  <si>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</si>
  <si>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</si>
  <si>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</si>
  <si>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</si>
  <si>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</si>
  <si>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</si>
  <si>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</si>
  <si>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</si>
  <si>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</si>
  <si>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</si>
  <si>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</si>
  <si>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</si>
  <si>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</si>
  <si>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</si>
  <si>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</si>
  <si>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</si>
  <si>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</si>
  <si>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</si>
  <si>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</si>
  <si>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</si>
  <si>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</si>
  <si>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</si>
  <si>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</si>
  <si>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</si>
  <si>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</si>
  <si>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</si>
  <si>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</si>
  <si>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</si>
  <si>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</si>
  <si>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</si>
  <si>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</si>
  <si>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</si>
  <si>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</si>
  <si>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</si>
  <si>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</si>
  <si>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</si>
  <si>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</si>
  <si>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</si>
  <si>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</si>
  <si>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</si>
  <si>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</si>
  <si>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</si>
  <si>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</si>
  <si>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</si>
  <si>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</si>
  <si>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</si>
  <si>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</si>
  <si>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</si>
  <si>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</si>
  <si>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</si>
  <si>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</si>
  <si>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</si>
  <si>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</si>
  <si>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</si>
  <si>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</si>
  <si>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</si>
  <si>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</si>
  <si>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</si>
  <si>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</si>
  <si>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</si>
  <si>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</si>
  <si>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</si>
  <si>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</si>
  <si>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</si>
  <si>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</si>
  <si>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</si>
  <si>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</si>
  <si>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</si>
  <si>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</si>
  <si>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</si>
  <si>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</si>
  <si>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</si>
  <si>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</si>
  <si>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</si>
  <si>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</si>
  <si>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</si>
  <si>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</si>
  <si>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</si>
  <si>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</si>
  <si>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</si>
  <si>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</si>
  <si>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</si>
  <si>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</si>
  <si>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</si>
  <si>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</si>
  <si>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</si>
  <si>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</si>
  <si>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</si>
  <si>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</si>
  <si>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</si>
  <si>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</si>
  <si>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</si>
  <si>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</si>
  <si>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</si>
  <si>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</si>
  <si>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</si>
  <si>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</si>
  <si>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</si>
  <si>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</si>
  <si>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</si>
  <si>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</si>
  <si>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</si>
  <si>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</si>
  <si>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</si>
  <si>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</si>
  <si>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</si>
  <si>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</si>
  <si>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</si>
  <si>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</si>
  <si>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</si>
  <si>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</si>
  <si>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</si>
  <si>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</si>
  <si>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</si>
  <si>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</si>
  <si>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</si>
  <si>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</si>
  <si>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</si>
  <si>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</si>
  <si>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</si>
  <si>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</si>
  <si>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</si>
  <si>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</si>
  <si>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</si>
  <si>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</si>
  <si>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</si>
  <si>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</si>
  <si>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</si>
  <si>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</si>
  <si>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</si>
  <si>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</si>
  <si>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</si>
  <si>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</si>
  <si>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</si>
  <si>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</si>
  <si>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</si>
  <si>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</si>
  <si>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</si>
  <si>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</si>
  <si>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</si>
  <si>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</si>
  <si>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</si>
  <si>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</si>
  <si>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</si>
  <si>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</si>
  <si>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</si>
  <si>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</si>
  <si>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</si>
  <si>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</si>
  <si>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</si>
  <si>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</si>
  <si>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</si>
  <si>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</si>
  <si>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</si>
  <si>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</si>
  <si>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</si>
  <si>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</si>
  <si>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</si>
  <si>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</si>
  <si>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</si>
  <si>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</si>
  <si>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</si>
  <si>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</si>
  <si>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</si>
  <si>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</si>
  <si>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</si>
  <si>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</si>
  <si>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</si>
  <si>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</si>
  <si>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</si>
  <si>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</si>
  <si>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</si>
  <si>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</si>
  <si>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</si>
  <si>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</si>
  <si>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</si>
  <si>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</si>
  <si>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</si>
  <si>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</si>
  <si>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</si>
  <si>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</si>
  <si>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</si>
  <si>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</si>
  <si>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</si>
  <si>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</si>
  <si>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</si>
  <si>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</si>
  <si>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</si>
  <si>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</si>
  <si>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</si>
  <si>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</si>
  <si>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</si>
  <si>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</si>
  <si>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</si>
  <si>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</si>
  <si>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</si>
  <si>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</si>
  <si>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</si>
  <si>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</si>
  <si>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</si>
  <si>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</si>
  <si>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</si>
  <si>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</si>
  <si>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</si>
  <si>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</si>
  <si>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</si>
  <si>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</si>
  <si>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</si>
  <si>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</si>
  <si>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</si>
  <si>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</si>
  <si>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</si>
  <si>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</si>
  <si>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</si>
  <si>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</si>
  <si>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</si>
  <si>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</si>
  <si>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</si>
  <si>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</si>
  <si>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</si>
  <si>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</si>
  <si>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</si>
  <si>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</si>
  <si>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</si>
  <si>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</si>
  <si>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</si>
  <si>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</si>
  <si>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</si>
  <si>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</si>
  <si>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</si>
  <si>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</si>
  <si>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</si>
  <si>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</si>
  <si>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</si>
  <si>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</si>
  <si>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</si>
  <si>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</si>
  <si>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</si>
  <si>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</si>
  <si>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</si>
  <si>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</si>
  <si>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</si>
  <si>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</si>
  <si>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</si>
  <si>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</si>
  <si>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</si>
  <si>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</si>
  <si>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</si>
  <si>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</si>
  <si>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</si>
  <si>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</si>
  <si>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</si>
  <si>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</si>
  <si>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</si>
  <si>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</si>
  <si>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</si>
  <si>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</si>
  <si>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</si>
  <si>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</si>
  <si>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</si>
  <si>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</si>
  <si>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</si>
  <si>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</si>
  <si>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</si>
  <si>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</si>
  <si>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</si>
  <si>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</si>
  <si>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</si>
  <si>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</si>
  <si>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</si>
  <si>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</si>
  <si>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</si>
  <si>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</si>
  <si>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</si>
  <si>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</si>
  <si>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</si>
  <si>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</si>
  <si>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</si>
  <si>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</si>
  <si>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</si>
  <si>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</si>
  <si>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</si>
  <si>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</si>
  <si>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</si>
  <si>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</si>
  <si>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</si>
  <si>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</si>
  <si>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</si>
  <si>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</si>
  <si>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</si>
  <si>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</si>
  <si>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</si>
  <si>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</si>
  <si>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</si>
  <si>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</si>
  <si>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</si>
  <si>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</si>
  <si>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</si>
  <si>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</si>
  <si>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</si>
  <si>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</si>
  <si>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</si>
  <si>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</si>
  <si>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</si>
  <si>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</si>
  <si>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</si>
  <si>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</si>
  <si>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</si>
  <si>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</si>
  <si>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</si>
  <si>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</si>
  <si>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</si>
  <si>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</si>
  <si>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</si>
  <si>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</si>
  <si>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</si>
  <si>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</si>
  <si>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</si>
  <si>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</si>
  <si>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</si>
  <si>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</si>
  <si>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</si>
  <si>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</si>
  <si>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</si>
  <si>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</si>
  <si>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</si>
  <si>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</si>
  <si>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</si>
  <si>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</si>
  <si>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</si>
  <si>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</si>
  <si>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</si>
  <si>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</si>
  <si>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</si>
  <si>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</si>
  <si>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</si>
  <si>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</si>
  <si>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</si>
  <si>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</si>
  <si>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</si>
  <si>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</si>
  <si>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</si>
  <si>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</si>
  <si>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</si>
  <si>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</si>
  <si>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</si>
  <si>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</si>
  <si>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</si>
  <si>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</si>
  <si>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</si>
  <si>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</si>
  <si>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</si>
  <si>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</si>
  <si>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</si>
  <si>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</si>
  <si>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</si>
  <si>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</si>
  <si>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</si>
  <si>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</si>
  <si>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</si>
  <si>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</si>
  <si>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</si>
  <si>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</si>
  <si>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</si>
  <si>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</si>
  <si>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</si>
  <si>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</si>
  <si>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</si>
  <si>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</si>
  <si>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</si>
  <si>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</si>
  <si>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</si>
  <si>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</si>
  <si>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</si>
  <si>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</si>
  <si>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</si>
  <si>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</si>
  <si>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</si>
  <si>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</si>
  <si>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</si>
  <si>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</si>
  <si>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</si>
  <si>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</si>
  <si>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</si>
  <si>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</si>
  <si>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</si>
  <si>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</si>
  <si>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</si>
  <si>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</si>
  <si>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</si>
  <si>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</si>
  <si>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</si>
  <si>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</si>
  <si>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</si>
  <si>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</si>
  <si>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</si>
  <si>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</si>
  <si>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</si>
  <si>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</si>
  <si>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</si>
  <si>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</si>
  <si>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</si>
  <si>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</si>
  <si>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</si>
  <si>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</si>
  <si>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</si>
  <si>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</si>
  <si>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</si>
  <si>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</si>
  <si>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</si>
  <si>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</si>
  <si>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</si>
  <si>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</si>
  <si>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</si>
  <si>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</si>
  <si>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</si>
  <si>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</si>
  <si>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</si>
  <si>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</si>
  <si>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</si>
  <si>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</si>
  <si>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</si>
  <si>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</si>
  <si>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</si>
  <si>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</si>
  <si>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</si>
  <si>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</si>
  <si>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</si>
  <si>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</si>
  <si>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</si>
  <si>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</si>
  <si>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</si>
  <si>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</si>
  <si>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</si>
  <si>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</si>
  <si>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</si>
  <si>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</si>
  <si>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</si>
  <si>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</si>
  <si>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</si>
  <si>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</si>
  <si>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</si>
  <si>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</si>
  <si>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</si>
  <si>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</si>
  <si>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</si>
  <si>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</si>
  <si>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</si>
  <si>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</si>
  <si>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</si>
  <si>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</si>
  <si>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</si>
  <si>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</si>
  <si>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</si>
  <si>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</si>
  <si>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</si>
  <si>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</si>
  <si>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</si>
  <si>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</si>
  <si>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</si>
  <si>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</si>
  <si>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</si>
  <si>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</si>
  <si>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</si>
  <si>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</si>
  <si>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</si>
  <si>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</si>
  <si>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</si>
  <si>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</si>
  <si>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</si>
  <si>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</si>
  <si>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</si>
  <si>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</si>
  <si>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</si>
  <si>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</si>
  <si>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</si>
  <si>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</si>
  <si>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</si>
  <si>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</si>
  <si>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</si>
  <si>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</si>
  <si>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</si>
  <si>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</si>
  <si>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</si>
  <si>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</si>
  <si>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</si>
  <si>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</si>
  <si>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</si>
  <si>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</si>
  <si>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</si>
  <si>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</si>
  <si>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</si>
  <si>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</si>
  <si>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</si>
  <si>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</si>
  <si>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</si>
  <si>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</si>
  <si>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</si>
  <si>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</si>
  <si>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</si>
  <si>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</si>
  <si>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</si>
  <si>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</si>
  <si>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</si>
  <si>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</si>
  <si>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</si>
  <si>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</si>
  <si>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</si>
  <si>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</si>
  <si>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</si>
  <si>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</si>
  <si>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</si>
  <si>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</si>
  <si>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</si>
  <si>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</si>
  <si>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</si>
  <si>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</si>
  <si>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</si>
  <si>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</si>
  <si>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</si>
  <si>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</si>
  <si>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</si>
  <si>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</si>
  <si>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</si>
  <si>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</si>
  <si>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</si>
  <si>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</si>
  <si>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</si>
  <si>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</si>
  <si>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</si>
  <si>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</si>
  <si>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</si>
  <si>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</si>
  <si>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</si>
  <si>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</si>
  <si>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</si>
  <si>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</si>
  <si>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</si>
  <si>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</si>
  <si>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</si>
  <si>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</si>
  <si>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</si>
  <si>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</si>
  <si>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</si>
  <si>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</si>
  <si>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</si>
  <si>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</si>
  <si>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</si>
  <si>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</si>
  <si>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</si>
  <si>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</si>
  <si>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</si>
  <si>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</si>
  <si>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</si>
  <si>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</si>
  <si>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</si>
  <si>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</si>
  <si>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</si>
  <si>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</si>
  <si>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</si>
  <si>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</si>
  <si>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</si>
  <si>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</si>
  <si>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</si>
  <si>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</si>
  <si>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</si>
  <si>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</si>
  <si>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</si>
  <si>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</si>
  <si>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</si>
  <si>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</si>
  <si>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</si>
  <si>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</si>
  <si>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</si>
  <si>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</si>
  <si>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</si>
  <si>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</si>
  <si>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</si>
  <si>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</si>
  <si>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</si>
  <si>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</si>
  <si>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</si>
  <si>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</si>
  <si>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</si>
  <si>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</si>
  <si>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</si>
  <si>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</si>
  <si>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</si>
  <si>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</si>
  <si>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</si>
  <si>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</si>
  <si>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</si>
  <si>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</si>
  <si>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</si>
  <si>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</si>
  <si>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</si>
  <si>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</si>
  <si>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</si>
  <si>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</si>
  <si>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</si>
  <si>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</si>
  <si>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</si>
  <si>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</si>
  <si>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</si>
  <si>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</si>
  <si>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</si>
  <si>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</si>
  <si>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</si>
  <si>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</si>
  <si>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</si>
  <si>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</si>
  <si>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</si>
  <si>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</si>
  <si>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</si>
  <si>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</si>
  <si>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</si>
  <si>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</si>
  <si>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</si>
  <si>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</si>
  <si>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</si>
  <si>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</si>
  <si>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</si>
  <si>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</si>
  <si>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</si>
  <si>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</si>
  <si>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</si>
  <si>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</si>
  <si>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</si>
  <si>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</si>
  <si>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</si>
  <si>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</si>
  <si>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</si>
  <si>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</si>
  <si>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</si>
  <si>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</si>
  <si>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</si>
  <si>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</si>
  <si>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</si>
  <si>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</si>
  <si>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</si>
  <si>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</si>
  <si>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</si>
  <si>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</si>
  <si>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</si>
  <si>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</si>
  <si>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</si>
  <si>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</si>
  <si>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</si>
  <si>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</si>
  <si>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</si>
  <si>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</si>
  <si>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</si>
  <si>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</si>
  <si>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</si>
  <si>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</si>
  <si>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</si>
  <si>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</si>
  <si>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</si>
  <si>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</si>
  <si>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</si>
  <si>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</si>
  <si>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</si>
  <si>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</si>
  <si>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</si>
  <si>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</si>
  <si>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</si>
  <si>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</si>
  <si>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</si>
  <si>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</si>
  <si>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</si>
  <si>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</si>
  <si>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</si>
  <si>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</si>
  <si>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</si>
  <si>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</si>
  <si>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</si>
  <si>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</si>
  <si>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</si>
  <si>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</si>
  <si>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</si>
  <si>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</si>
  <si>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</si>
  <si>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</si>
  <si>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</si>
  <si>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</si>
  <si>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</si>
  <si>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</si>
  <si>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</si>
  <si>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</si>
  <si>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</si>
  <si>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</si>
  <si>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</si>
  <si>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</si>
  <si>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</si>
  <si>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</si>
  <si>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</si>
  <si>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</si>
  <si>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</si>
  <si>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</si>
  <si>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</si>
  <si>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</si>
  <si>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</si>
  <si>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</si>
  <si>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</si>
  <si>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</si>
  <si>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</si>
  <si>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</si>
  <si>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</si>
  <si>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</si>
  <si>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</si>
  <si>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</si>
  <si>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</si>
  <si>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</si>
  <si>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</si>
  <si>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</si>
  <si>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</si>
  <si>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</si>
  <si>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</si>
  <si>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</si>
  <si>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</si>
  <si>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</si>
  <si>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</si>
  <si>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</si>
  <si>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</si>
  <si>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</si>
  <si>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</si>
  <si>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</si>
  <si>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</si>
  <si>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</si>
  <si>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</si>
  <si>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</si>
  <si>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</si>
  <si>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</si>
  <si>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</si>
  <si>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</si>
  <si>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</si>
  <si>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</si>
  <si>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</si>
  <si>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</si>
  <si>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</si>
  <si>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</si>
  <si>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</si>
  <si>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</si>
  <si>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</si>
  <si>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</si>
  <si>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</si>
  <si>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</si>
  <si>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</si>
  <si>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</si>
  <si>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</si>
  <si>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</si>
  <si>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</si>
  <si>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</si>
  <si>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</si>
  <si>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</si>
  <si>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</si>
  <si>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</si>
  <si>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</si>
  <si>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</si>
  <si>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</si>
  <si>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</si>
  <si>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</si>
  <si>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</si>
  <si>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</si>
  <si>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</si>
  <si>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</si>
  <si>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</si>
  <si>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</si>
  <si>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</si>
  <si>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</si>
  <si>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</si>
  <si>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</si>
  <si>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</si>
  <si>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</si>
  <si>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</si>
  <si>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</si>
  <si>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</si>
  <si>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</si>
  <si>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</si>
  <si>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</si>
  <si>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</si>
  <si>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</si>
  <si>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</si>
  <si>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</si>
  <si>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</si>
  <si>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</si>
  <si>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</si>
  <si>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</si>
  <si>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</si>
  <si>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</si>
  <si>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</si>
  <si>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</si>
  <si>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</si>
  <si>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</si>
  <si>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</si>
  <si>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</si>
  <si>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</si>
  <si>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</si>
  <si>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</si>
  <si>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</si>
  <si>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</si>
  <si>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</si>
  <si>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</si>
  <si>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</si>
  <si>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</si>
  <si>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</si>
  <si>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</si>
  <si>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</si>
  <si>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</si>
  <si>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</si>
  <si>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</si>
  <si>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</si>
  <si>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</si>
  <si>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</si>
  <si>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</si>
  <si>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</si>
  <si>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</si>
  <si>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</si>
  <si>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</si>
  <si>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</si>
  <si>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</si>
  <si>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</si>
  <si>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</si>
  <si>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</si>
  <si>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</si>
  <si>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</si>
  <si>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</si>
  <si>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</si>
  <si>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</si>
  <si>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</si>
  <si>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</si>
  <si>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</si>
  <si>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</si>
  <si>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</si>
  <si>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</si>
  <si>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</si>
  <si>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</si>
  <si>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</si>
  <si>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</si>
  <si>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</si>
  <si>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</si>
  <si>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</si>
  <si>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</si>
  <si>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</si>
  <si>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</si>
  <si>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</si>
  <si>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</si>
  <si>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</si>
  <si>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</si>
  <si>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</si>
  <si>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</si>
  <si>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</si>
  <si>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</si>
  <si>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</si>
  <si>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</si>
  <si>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</si>
  <si>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</si>
  <si>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</si>
  <si>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</si>
  <si>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</si>
  <si>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</si>
  <si>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</si>
  <si>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</si>
  <si>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</si>
  <si>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</si>
  <si>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</si>
  <si>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</si>
  <si>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</si>
  <si>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</si>
  <si>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</si>
  <si>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</si>
  <si>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</si>
  <si>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</si>
  <si>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</si>
  <si>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</si>
  <si>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</si>
  <si>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</si>
  <si>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</si>
  <si>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</si>
  <si>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</si>
  <si>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</si>
  <si>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</si>
  <si>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</si>
  <si>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</si>
  <si>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</si>
  <si>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</si>
  <si>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</si>
  <si>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</si>
  <si>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</si>
  <si>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</si>
  <si>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</si>
  <si>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</si>
  <si>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</si>
  <si>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</si>
  <si>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</si>
  <si>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</si>
  <si>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</si>
  <si>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</si>
  <si>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</si>
  <si>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</si>
  <si>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</si>
  <si>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</si>
  <si>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</si>
  <si>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</si>
  <si>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</si>
  <si>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</si>
  <si>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</si>
  <si>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</si>
  <si>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</si>
  <si>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</si>
  <si>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</si>
  <si>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</si>
  <si>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</si>
  <si>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</si>
  <si>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</si>
  <si>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</si>
  <si>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</si>
  <si>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</si>
  <si>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</si>
  <si>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</si>
  <si>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</si>
  <si>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</si>
  <si>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</si>
  <si>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</si>
  <si>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</si>
  <si>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</si>
  <si>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</si>
  <si>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</si>
  <si>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</si>
  <si>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</si>
  <si>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</si>
  <si>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</si>
  <si>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</si>
  <si>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</si>
  <si>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</si>
  <si>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</si>
  <si>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</si>
  <si>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</si>
  <si>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</si>
  <si>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</si>
  <si>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</si>
  <si>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</si>
  <si>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</si>
  <si>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</si>
  <si>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</si>
  <si>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</si>
  <si>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</si>
  <si>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</si>
  <si>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</si>
  <si>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</si>
  <si>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</si>
  <si>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</si>
  <si>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</si>
  <si>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</si>
  <si>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</si>
  <si>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</si>
  <si>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</si>
  <si>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</si>
  <si>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</si>
  <si>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</si>
  <si>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</si>
  <si>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</si>
  <si>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</si>
  <si>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</si>
  <si>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</si>
  <si>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</si>
  <si>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</si>
  <si>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</si>
  <si>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</si>
  <si>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</si>
  <si>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</si>
  <si>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</si>
  <si>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</si>
  <si>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</si>
  <si>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</si>
  <si>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</si>
  <si>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</si>
  <si>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</si>
  <si>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</si>
  <si>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</si>
  <si>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</si>
  <si>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</si>
  <si>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</si>
  <si>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</si>
  <si>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</si>
  <si>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</si>
  <si>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</si>
  <si>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</si>
  <si>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</si>
  <si>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</si>
  <si>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</si>
  <si>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</si>
  <si>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</si>
  <si>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</si>
  <si>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</si>
  <si>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</si>
  <si>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</si>
  <si>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</si>
  <si>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</si>
  <si>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</si>
  <si>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</si>
  <si>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</si>
  <si>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</si>
  <si>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</si>
  <si>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</si>
  <si>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</si>
  <si>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</si>
  <si>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</si>
  <si>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</si>
  <si>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</si>
  <si>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</si>
  <si>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</si>
  <si>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</si>
  <si>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</si>
  <si>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</si>
  <si>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</si>
  <si>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</si>
  <si>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</si>
  <si>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</si>
  <si>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</si>
  <si>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</si>
  <si>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</si>
  <si>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</si>
  <si>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</si>
  <si>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</si>
  <si>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</si>
  <si>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</si>
  <si>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</si>
  <si>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</si>
  <si>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</si>
  <si>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</si>
  <si>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</si>
  <si>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</si>
  <si>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</si>
  <si>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</si>
  <si>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</si>
  <si>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</si>
  <si>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</si>
  <si>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</si>
  <si>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</si>
  <si>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</si>
  <si>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</si>
  <si>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</si>
  <si>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</si>
  <si>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</si>
  <si>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</si>
  <si>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</si>
  <si>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</si>
  <si>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</si>
  <si>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</si>
  <si>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</si>
  <si>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</si>
  <si>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</si>
  <si>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</si>
  <si>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</si>
  <si>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</si>
  <si>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</si>
  <si>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</si>
  <si>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</si>
  <si>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</si>
  <si>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</si>
  <si>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</si>
  <si>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</si>
  <si>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</si>
  <si>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</si>
  <si>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</si>
  <si>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</si>
  <si>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</si>
  <si>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</si>
  <si>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</si>
  <si>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</si>
  <si>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</si>
  <si>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</si>
  <si>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</si>
  <si>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</si>
  <si>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</si>
  <si>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</si>
  <si>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</si>
  <si>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</si>
  <si>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</si>
  <si>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</si>
  <si>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</si>
  <si>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</si>
  <si>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</si>
  <si>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</si>
  <si>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</si>
  <si>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</si>
  <si>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</si>
  <si>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</si>
  <si>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</si>
  <si>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</si>
  <si>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</si>
  <si>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</si>
  <si>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</si>
  <si>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</si>
  <si>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</si>
  <si>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</si>
  <si>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</si>
  <si>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</si>
  <si>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</si>
  <si>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</si>
  <si>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</si>
  <si>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</si>
  <si>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</si>
  <si>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</si>
  <si>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</si>
  <si>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</si>
  <si>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</si>
  <si>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</si>
  <si>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</si>
  <si>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</si>
  <si>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</si>
  <si>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</si>
  <si>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</si>
  <si>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</si>
  <si>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</si>
  <si>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</si>
  <si>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</si>
  <si>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</si>
  <si>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</si>
  <si>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</si>
  <si>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</si>
  <si>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</si>
  <si>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</si>
  <si>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</si>
  <si>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</si>
  <si>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</si>
  <si>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</si>
  <si>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</si>
  <si>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</si>
  <si>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</si>
  <si>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</si>
  <si>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</si>
  <si>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</si>
  <si>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</si>
  <si>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</si>
  <si>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</si>
  <si>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</si>
  <si>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</si>
  <si>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</si>
  <si>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</si>
  <si>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</si>
  <si>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</si>
  <si>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</si>
  <si>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</si>
  <si>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</si>
  <si>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</si>
  <si>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</si>
  <si>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</si>
  <si>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</si>
  <si>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</si>
  <si>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</si>
  <si>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</si>
  <si>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</si>
  <si>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</si>
  <si>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</si>
  <si>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</si>
  <si>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</si>
  <si>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</si>
  <si>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</si>
  <si>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</si>
  <si>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</si>
  <si>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</si>
  <si>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</si>
  <si>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</si>
  <si>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</si>
  <si>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</si>
  <si>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</si>
  <si>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</si>
  <si>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</si>
  <si>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</si>
  <si>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</si>
  <si>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</si>
  <si>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</si>
  <si>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</si>
  <si>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</si>
  <si>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</si>
  <si>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</si>
  <si>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</si>
  <si>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</si>
  <si>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</si>
  <si>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</si>
  <si>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</si>
  <si>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</si>
  <si>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</si>
  <si>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</si>
  <si>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</si>
  <si>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</si>
  <si>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</si>
  <si>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</si>
  <si>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</si>
  <si>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</si>
  <si>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</si>
  <si>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</si>
  <si>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</si>
  <si>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</si>
  <si>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</si>
  <si>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</si>
  <si>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</si>
  <si>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</si>
  <si>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</si>
  <si>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</si>
  <si>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</si>
  <si>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</si>
  <si>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</si>
  <si>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</si>
  <si>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</si>
  <si>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</si>
  <si>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</si>
  <si>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</si>
  <si>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</si>
  <si>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</si>
  <si>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</si>
  <si>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</si>
  <si>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</si>
  <si>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</si>
  <si>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</si>
  <si>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</si>
  <si>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</si>
  <si>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</si>
  <si>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</si>
  <si>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</si>
  <si>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</si>
  <si>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</si>
  <si>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</si>
  <si>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</si>
  <si>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</si>
  <si>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</si>
  <si>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</si>
  <si>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</si>
  <si>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</si>
  <si>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</si>
  <si>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</si>
  <si>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</si>
  <si>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</si>
  <si>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</si>
  <si>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</si>
  <si>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</si>
  <si>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</si>
  <si>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</si>
  <si>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</si>
  <si>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</si>
  <si>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</si>
  <si>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</si>
  <si>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</si>
  <si>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</si>
  <si>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</si>
  <si>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</si>
  <si>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</si>
  <si>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</si>
  <si>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</si>
  <si>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</si>
  <si>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</si>
  <si>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</si>
  <si>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</si>
  <si>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</si>
  <si>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</si>
  <si>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</si>
  <si>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</si>
  <si>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</si>
  <si>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</si>
  <si>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</si>
  <si>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</si>
  <si>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</si>
  <si>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</si>
  <si>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</si>
  <si>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</si>
  <si>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</si>
  <si>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</si>
  <si>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</si>
  <si>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</si>
  <si>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</si>
  <si>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</si>
  <si>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</si>
  <si>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</si>
  <si>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</si>
  <si>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</si>
  <si>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</si>
  <si>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</si>
  <si>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</si>
  <si>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</si>
  <si>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</si>
  <si>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</si>
  <si>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</si>
  <si>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</si>
  <si>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</si>
  <si>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</si>
  <si>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</si>
  <si>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</si>
  <si>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</si>
  <si>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</si>
  <si>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</si>
  <si>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</si>
  <si>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</si>
  <si>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</si>
  <si>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</si>
  <si>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</si>
  <si>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</si>
  <si>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</si>
  <si>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</si>
  <si>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</si>
  <si>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</si>
  <si>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</si>
  <si>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</si>
  <si>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</si>
  <si>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</si>
  <si>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</si>
  <si>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</si>
  <si>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</si>
  <si>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</si>
  <si>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</si>
  <si>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</si>
  <si>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</si>
  <si>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</si>
  <si>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</si>
  <si>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</si>
  <si>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</si>
  <si>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</si>
  <si>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</si>
  <si>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</si>
  <si>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</si>
  <si>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</si>
  <si>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</si>
  <si>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</si>
  <si>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</si>
  <si>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</si>
  <si>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</si>
  <si>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</si>
  <si>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</si>
  <si>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</si>
  <si>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</si>
  <si>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</si>
  <si>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</si>
  <si>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</si>
  <si>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</si>
  <si>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</si>
  <si>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</si>
  <si>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</si>
  <si>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</si>
  <si>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</si>
  <si>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</si>
  <si>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</si>
  <si>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</si>
  <si>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</si>
  <si>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</si>
  <si>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</si>
  <si>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</si>
  <si>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</si>
  <si>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</si>
  <si>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</si>
  <si>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</si>
  <si>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</si>
  <si>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</si>
  <si>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</si>
  <si>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</si>
  <si>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</si>
  <si>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</si>
  <si>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</si>
  <si>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</si>
  <si>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</si>
  <si>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</si>
  <si>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</si>
  <si>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</si>
  <si>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</si>
  <si>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</si>
  <si>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</si>
  <si>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</si>
  <si>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</si>
  <si>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</si>
  <si>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</si>
  <si>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</si>
  <si>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</si>
  <si>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</si>
  <si>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</si>
  <si>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</si>
  <si>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</si>
  <si>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</si>
  <si>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</si>
  <si>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</si>
  <si>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</si>
  <si>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</si>
  <si>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</si>
  <si>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</si>
  <si>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</si>
  <si>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</si>
  <si>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</si>
  <si>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</si>
  <si>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</si>
  <si>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</si>
  <si>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</si>
  <si>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</si>
  <si>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</si>
  <si>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</si>
  <si>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</si>
  <si>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</si>
  <si>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</si>
  <si>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</si>
  <si>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</si>
  <si>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</si>
  <si>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</si>
  <si>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</si>
  <si>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</si>
  <si>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</si>
  <si>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</si>
  <si>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</si>
  <si>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</si>
  <si>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</si>
  <si>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</si>
  <si>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</si>
  <si>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</si>
  <si>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</si>
  <si>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</si>
  <si>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</si>
  <si>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</si>
  <si>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</si>
  <si>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</si>
  <si>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</si>
  <si>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</si>
  <si>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</si>
  <si>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</si>
  <si>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</si>
  <si>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</si>
  <si>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</si>
  <si>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</si>
  <si>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</si>
  <si>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</si>
  <si>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</si>
  <si>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</si>
  <si>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</si>
  <si>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</si>
  <si>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</si>
  <si>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</si>
  <si>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</si>
  <si>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</si>
  <si>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</si>
  <si>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</si>
  <si>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</si>
  <si>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</si>
  <si>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</si>
  <si>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</si>
  <si>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</si>
  <si>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</si>
  <si>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</si>
  <si>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</si>
  <si>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</si>
  <si>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</si>
  <si>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</si>
  <si>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</si>
  <si>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</si>
  <si>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</si>
  <si>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</si>
  <si>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</si>
  <si>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</si>
  <si>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</si>
  <si>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</si>
  <si>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</si>
  <si>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</si>
  <si>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</si>
  <si>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</si>
  <si>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</si>
  <si>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</si>
  <si>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</si>
  <si>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</si>
  <si>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</si>
  <si>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</si>
  <si>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</si>
  <si>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</si>
  <si>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</si>
  <si>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</si>
  <si>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</si>
  <si>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</si>
  <si>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</si>
  <si>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</si>
  <si>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</si>
  <si>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</si>
  <si>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</si>
  <si>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</si>
  <si>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</si>
  <si>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</si>
  <si>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</si>
  <si>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</si>
  <si>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</si>
  <si>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</si>
  <si>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</si>
  <si>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</si>
  <si>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</si>
  <si>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</si>
  <si>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</si>
  <si>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</si>
  <si>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</si>
  <si>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</si>
  <si>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</si>
  <si>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</si>
  <si>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</si>
  <si>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</si>
  <si>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</si>
  <si>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</si>
  <si>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</si>
  <si>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</si>
  <si>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</si>
  <si>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</si>
  <si>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</si>
  <si>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</si>
  <si>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</si>
  <si>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</si>
  <si>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</si>
  <si>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</si>
  <si>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</si>
  <si>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</si>
  <si>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</si>
  <si>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</si>
  <si>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</si>
  <si>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</si>
  <si>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</si>
  <si>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</si>
  <si>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</si>
  <si>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</si>
  <si>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</si>
  <si>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</si>
  <si>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</si>
  <si>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</si>
  <si>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</si>
  <si>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</si>
  <si>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</si>
  <si>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</si>
  <si>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</si>
  <si>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</si>
  <si>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</si>
  <si>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</si>
  <si>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</si>
  <si>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</si>
  <si>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</si>
  <si>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</si>
  <si>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</si>
  <si>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</si>
  <si>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</si>
  <si>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</si>
  <si>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</si>
  <si>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</si>
  <si>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</si>
  <si>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</si>
  <si>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</si>
  <si>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</si>
  <si>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</si>
  <si>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</si>
  <si>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</si>
  <si>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</si>
  <si>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</si>
  <si>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</si>
  <si>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</si>
  <si>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</si>
  <si>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</si>
  <si>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</si>
  <si>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</si>
  <si>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</si>
  <si>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</si>
  <si>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</si>
  <si>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</si>
  <si>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</si>
  <si>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</si>
  <si>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</si>
  <si>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</si>
  <si>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</si>
  <si>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</si>
  <si>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</si>
  <si>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</si>
  <si>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</si>
  <si>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</si>
  <si>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</si>
  <si>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</si>
  <si>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</si>
  <si>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</si>
  <si>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</si>
  <si>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</si>
  <si>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</si>
  <si>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</si>
  <si>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</si>
  <si>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</si>
  <si>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</si>
  <si>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</si>
  <si>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</si>
  <si>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</si>
  <si>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</si>
  <si>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</si>
  <si>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</si>
  <si>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</si>
  <si>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</si>
  <si>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</si>
  <si>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</si>
  <si>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</si>
  <si>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</si>
  <si>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</si>
  <si>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</si>
  <si>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</si>
  <si>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</si>
  <si>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</si>
  <si>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</si>
  <si>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</si>
  <si>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</si>
  <si>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</si>
  <si>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</si>
  <si>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</si>
  <si>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</si>
  <si>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</si>
  <si>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</si>
  <si>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</si>
  <si>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</si>
  <si>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</si>
  <si>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</si>
  <si>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</si>
  <si>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</si>
  <si>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</si>
  <si>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</si>
  <si>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</si>
  <si>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</si>
  <si>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</si>
  <si>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</si>
  <si>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</si>
  <si>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</si>
  <si>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</si>
  <si>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</si>
  <si>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</si>
  <si>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</si>
  <si>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</si>
  <si>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</si>
  <si>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</si>
  <si>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</si>
  <si>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</si>
  <si>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</si>
  <si>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</si>
  <si>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</si>
  <si>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</si>
  <si>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</si>
  <si>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</si>
  <si>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</si>
  <si>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</si>
  <si>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</si>
  <si>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</si>
  <si>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</si>
  <si>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</si>
  <si>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</si>
  <si>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</si>
  <si>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</si>
  <si>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</si>
  <si>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</si>
  <si>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</si>
  <si>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</si>
  <si>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</si>
  <si>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</si>
  <si>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</si>
  <si>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</si>
  <si>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</si>
  <si>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</si>
  <si>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</si>
  <si>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</si>
  <si>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</si>
  <si>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</si>
  <si>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</si>
  <si>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</si>
  <si>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</si>
  <si>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</si>
  <si>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</si>
  <si>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</si>
  <si>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</si>
  <si>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</si>
  <si>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</si>
  <si>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</si>
  <si>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</si>
  <si>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</si>
  <si>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</si>
  <si>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</si>
  <si>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</si>
  <si>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</si>
  <si>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</si>
  <si>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</si>
  <si>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</si>
  <si>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</si>
  <si>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</si>
  <si>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</si>
  <si>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</si>
  <si>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</si>
  <si>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</si>
  <si>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</si>
  <si>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</si>
  <si>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</si>
  <si>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</si>
  <si>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</si>
  <si>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</si>
  <si>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</si>
  <si>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</si>
  <si>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</si>
  <si>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</si>
  <si>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</si>
  <si>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</si>
  <si>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</si>
  <si>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</si>
  <si>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</si>
  <si>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</si>
  <si>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</si>
  <si>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</si>
  <si>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</si>
  <si>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</si>
  <si>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</si>
  <si>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</si>
  <si>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</si>
  <si>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</si>
  <si>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</si>
  <si>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</si>
  <si>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</si>
  <si>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</si>
  <si>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</si>
  <si>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</si>
  <si>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</si>
  <si>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</si>
  <si>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</si>
  <si>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</si>
  <si>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</si>
  <si>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</si>
  <si>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</si>
  <si>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</si>
  <si>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</si>
  <si>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</si>
  <si>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</si>
  <si>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</si>
  <si>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</si>
  <si>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</si>
  <si>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</si>
  <si>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</si>
  <si>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</si>
  <si>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</si>
  <si>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</si>
  <si>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</si>
  <si>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</si>
  <si>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</si>
  <si>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</si>
  <si>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</si>
  <si>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</si>
  <si>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</si>
  <si>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</si>
  <si>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</si>
  <si>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</si>
  <si>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</si>
  <si>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</si>
  <si>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</si>
  <si>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</si>
  <si>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</si>
  <si>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</si>
  <si>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</si>
  <si>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</si>
  <si>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</si>
  <si>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</si>
  <si>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</si>
  <si>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</si>
  <si>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</si>
  <si>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</si>
  <si>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</si>
  <si>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</si>
  <si>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</si>
  <si>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</si>
  <si>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</si>
  <si>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</si>
  <si>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</si>
  <si>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</si>
  <si>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</si>
  <si>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</si>
  <si>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</si>
  <si>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</si>
  <si>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</si>
  <si>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</si>
  <si>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</si>
  <si>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</si>
  <si>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</si>
  <si>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</si>
  <si>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</si>
  <si>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</si>
  <si>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</si>
  <si>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</si>
  <si>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</si>
  <si>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</si>
  <si>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</si>
  <si>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</si>
  <si>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</si>
  <si>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</si>
  <si>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</si>
  <si>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</si>
  <si>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</si>
  <si>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</si>
  <si>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</si>
  <si>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</si>
  <si>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</si>
  <si>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</si>
  <si>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</si>
  <si>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</si>
  <si>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</si>
  <si>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</si>
  <si>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</si>
  <si>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</si>
  <si>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</si>
  <si>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</si>
  <si>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</si>
  <si>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</si>
  <si>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</si>
  <si>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</si>
  <si>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</si>
  <si>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</si>
  <si>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</si>
  <si>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</si>
  <si>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</si>
  <si>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</si>
  <si>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</si>
  <si>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</si>
  <si>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</si>
  <si>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</si>
  <si>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</si>
  <si>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</si>
  <si>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</si>
  <si>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</si>
  <si>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</si>
  <si>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</si>
  <si>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</si>
  <si>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</si>
  <si>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</si>
  <si>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</si>
  <si>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</si>
  <si>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</si>
  <si>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</si>
  <si>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</si>
  <si>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</si>
  <si>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</si>
  <si>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</si>
  <si>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</si>
  <si>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</si>
  <si>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</si>
  <si>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</si>
  <si>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</si>
  <si>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</si>
  <si>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</si>
  <si>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</si>
  <si>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</si>
  <si>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</si>
  <si>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</si>
  <si>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</si>
  <si>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</si>
  <si>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</si>
  <si>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</si>
  <si>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</si>
  <si>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</si>
  <si>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</si>
  <si>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</si>
  <si>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</si>
  <si>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</si>
  <si>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</si>
  <si>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</si>
  <si>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</si>
  <si>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</si>
  <si>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</si>
  <si>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</si>
  <si>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</si>
  <si>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</si>
  <si>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</si>
  <si>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</si>
  <si>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</si>
  <si>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</si>
  <si>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</si>
  <si>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</si>
  <si>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</si>
  <si>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</si>
  <si>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</si>
  <si>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</si>
  <si>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</si>
  <si>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</si>
  <si>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</si>
  <si>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</si>
  <si>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</si>
  <si>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</si>
  <si>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</si>
  <si>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</si>
  <si>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</si>
  <si>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</si>
  <si>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</si>
  <si>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</si>
  <si>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</si>
  <si>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</si>
  <si>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</si>
  <si>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</si>
  <si>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</si>
  <si>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</si>
  <si>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</si>
  <si>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</si>
  <si>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</si>
  <si>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</si>
  <si>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</si>
  <si>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</si>
  <si>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</si>
  <si>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</si>
  <si>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</si>
  <si>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</si>
  <si>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</si>
  <si>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</si>
  <si>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</si>
  <si>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</si>
  <si>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</si>
  <si>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</si>
  <si>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</si>
  <si>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</si>
  <si>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</si>
  <si>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</si>
  <si>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</si>
  <si>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</si>
  <si>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</si>
  <si>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</si>
  <si>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</si>
  <si>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</si>
  <si>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</si>
  <si>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</si>
  <si>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</si>
  <si>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</si>
  <si>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</si>
  <si>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</si>
  <si>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</si>
  <si>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</si>
  <si>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</si>
  <si>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</si>
  <si>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</si>
  <si>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</si>
  <si>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</si>
  <si>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</si>
  <si>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</si>
  <si>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</si>
  <si>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</si>
  <si>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</si>
  <si>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</si>
  <si>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</si>
  <si>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</si>
  <si>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</si>
  <si>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</si>
  <si>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</si>
  <si>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</si>
  <si>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</si>
  <si>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</si>
  <si>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</si>
  <si>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</si>
  <si>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</si>
  <si>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</si>
  <si>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</si>
  <si>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</si>
  <si>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</si>
  <si>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</si>
  <si>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</si>
  <si>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</si>
  <si>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</si>
  <si>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</si>
  <si>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</si>
  <si>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</si>
  <si>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</si>
  <si>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</si>
  <si>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</si>
  <si>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</si>
  <si>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</si>
  <si>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</si>
  <si>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</si>
  <si>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</si>
  <si>
    <t>PCM-20251120-00000522</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</si>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</sst>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318.35951747684885</v>
      </c>
      <c r="H2" s="76">
        <v>45662.943402777775</v>
      </c>
      <c r="I2" s="59" t="str">
        <f>IFERROR(VLOOKUP(D2,DB!A:F,6,0),"")</f>
        <v>Generator-SG</v>
      </c>
      <c r="J2" s="59" t="str">
        <f>IFERROR(VLOOKUP(D2,DB!A:G,7,0),"")</f>
        <v>Dead</v>
      </c>
      <c r="K2" s="67" t="s">
        <v>39022</v>
      </c>
      <c r="L2" s="65" t="str">
        <f>IFERROR(VLOOKUP(D2,DB!A:I,9,0),"")</f>
        <v>Latis</v>
      </c>
    </row>
    <row r="3" spans="1:15" ht="15" customHeight="1">
      <c r="A3" s="143" t="s">
        <v>39023</v>
      </c>
      <c r="B3" s="144" t="str">
        <f>IFERROR(VLOOKUP(D3,DB!A:K,11,0),"")</f>
        <v>R1</v>
      </c>
      <c r="C3" s="144">
        <v>1</v>
      </c>
      <c r="D3" s="133" t="s">
        <v>8644</v>
      </c>
      <c r="E3" s="145" t="s">
        <v>39024</v>
      </c>
      <c r="F3" s="146">
        <v>45981.271701388891</v>
      </c>
      <c r="G3" s="147">
        <f ca="1">IFERROR(NOW()-F3,"-")</f>
        <v>3.6242013884475455E-2</v>
      </c>
      <c r="H3" s="146">
        <v>45981.266516203701</v>
      </c>
      <c r="I3" s="144" t="str">
        <f>IFERROR(VLOOKUP(D3,DB!A:F,6,0),"")</f>
        <v>Generator-SG</v>
      </c>
      <c r="J3" s="144" t="str">
        <f>IFERROR(VLOOKUP(D3,DB!A:G,7,0),"")</f>
        <v>Good</v>
      </c>
      <c r="K3" s="148" t="s">
        <v>39025</v>
      </c>
      <c r="L3" s="149" t="str">
        <f>IFERROR(VLOOKUP(D3,DB!A:I,9,0),"")</f>
        <v>Latis</v>
      </c>
    </row>
    <row r="4" spans="1:15" ht="15" customHeight="1">
      <c r="A4" s="143"/>
      <c r="B4" s="144" t="str">
        <f>IFERROR(VLOOKUP(D4,DB!A:K,11,0),"")</f>
        <v/>
      </c>
      <c r="C4" s="144"/>
      <c r="D4" s="133"/>
      <c r="E4" s="145"/>
      <c r="F4" s="146"/>
      <c r="G4" s="147">
        <f ca="1">IFERROR(NOW()-F4,"-")</f>
        <v>45981.307943402775</v>
      </c>
      <c r="H4" s="146"/>
      <c r="I4" s="144" t="str">
        <f>IFERROR(VLOOKUP(D4,DB!A:F,6,0),"")</f>
        <v/>
      </c>
      <c r="J4" s="144" t="str">
        <f>IFERROR(VLOOKUP(D4,DB!A:G,7,0),"")</f>
        <v/>
      </c>
      <c r="K4" s="148"/>
      <c r="L4" s="149" t="str">
        <f>IFERROR(VLOOKUP(D4,DB!A:I,9,0),"")</f>
        <v/>
      </c>
    </row>
    <row r="5" spans="1:15" ht="15" customHeight="1">
      <c r="A5" s="143"/>
      <c r="B5" s="144" t="str">
        <f>IFERROR(VLOOKUP(D5,DB!A:K,11,0),"")</f>
        <v/>
      </c>
      <c r="C5" s="144"/>
      <c r="D5" s="133"/>
      <c r="E5" s="145"/>
      <c r="F5" s="146"/>
      <c r="G5" s="147">
        <f ca="1">IFERROR(NOW()-F5,"-")</f>
        <v>45981.307943402775</v>
      </c>
      <c r="H5" s="146"/>
      <c r="I5" s="144" t="str">
        <f>IFERROR(VLOOKUP(D5,DB!A:F,6,0),"")</f>
        <v/>
      </c>
      <c r="J5" s="144" t="str">
        <f>IFERROR(VLOOKUP(D5,DB!A:G,7,0),"")</f>
        <v/>
      </c>
      <c r="K5" s="148"/>
      <c r="L5" s="149" t="str">
        <f>IFERROR(VLOOKUP(D5,DB!A:I,9,0),"")</f>
        <v/>
      </c>
    </row>
    <row r="6" spans="1:15" ht="15" customHeight="1">
      <c r="A6" s="143"/>
      <c r="B6" s="144" t="str">
        <f>IFERROR(VLOOKUP(D6,DB!A:K,11,0),"")</f>
        <v/>
      </c>
      <c r="C6" s="144"/>
      <c r="D6" s="133"/>
      <c r="E6" s="145"/>
      <c r="F6" s="146"/>
      <c r="G6" s="147">
        <f ca="1">IFERROR(NOW()-F6,"-")</f>
        <v>45981.307943402775</v>
      </c>
      <c r="H6" s="146"/>
      <c r="I6" s="144" t="str">
        <f>IFERROR(VLOOKUP(D6,DB!A:F,6,0),"")</f>
        <v/>
      </c>
      <c r="J6" s="144" t="str">
        <f>IFERROR(VLOOKUP(D6,DB!A:G,7,0),"")</f>
        <v/>
      </c>
      <c r="K6" s="148"/>
      <c r="L6" s="149" t="str">
        <f>IFERROR(VLOOKUP(D6,DB!A:I,9,0),"")</f>
        <v/>
      </c>
    </row>
    <row r="7" spans="1:15" ht="15" customHeight="1">
      <c r="A7" s="143"/>
      <c r="B7" s="144" t="str">
        <f>IFERROR(VLOOKUP(D7,DB!A:K,11,0),"")</f>
        <v/>
      </c>
      <c r="C7" s="144"/>
      <c r="D7" s="133"/>
      <c r="E7" s="145"/>
      <c r="F7" s="146"/>
      <c r="G7" s="147">
        <f ca="1">IFERROR(NOW()-F7,"-")</f>
        <v>45981.307943402775</v>
      </c>
      <c r="H7" s="146"/>
      <c r="I7" s="144" t="str">
        <f>IFERROR(VLOOKUP(D7,DB!A:F,6,0),"")</f>
        <v/>
      </c>
      <c r="J7" s="144" t="str">
        <f>IFERROR(VLOOKUP(D7,DB!A:G,7,0),"")</f>
        <v/>
      </c>
      <c r="K7" s="148"/>
      <c r="L7" s="149" t="str">
        <f>IFERROR(VLOOKUP(D7,DB!A:I,9,0),"")</f>
        <v/>
      </c>
    </row>
    <row r="8" spans="1:15" ht="15" customHeight="1">
      <c r="A8" s="143"/>
      <c r="B8" s="144" t="str">
        <f>IFERROR(VLOOKUP(D8,DB!A:K,11,0),"")</f>
        <v/>
      </c>
      <c r="C8" s="144"/>
      <c r="D8" s="133"/>
      <c r="E8" s="145"/>
      <c r="F8" s="146"/>
      <c r="G8" s="147">
        <f ca="1">IFERROR(NOW()-F8,"-")</f>
        <v>45981.307943402775</v>
      </c>
      <c r="H8" s="146"/>
      <c r="I8" s="144" t="str">
        <f>IFERROR(VLOOKUP(D8,DB!A:F,6,0),"")</f>
        <v/>
      </c>
      <c r="J8" s="144" t="str">
        <f>IFERROR(VLOOKUP(D8,DB!A:G,7,0),"")</f>
        <v/>
      </c>
      <c r="K8" s="148"/>
      <c r="L8" s="149" t="str">
        <f>IFERROR(VLOOKUP(D8,DB!A:I,9,0),"")</f>
        <v/>
      </c>
    </row>
    <row r="9" spans="1:15" ht="15" customHeight="1">
      <c r="A9" s="143"/>
      <c r="B9" s="144" t="str">
        <f>IFERROR(VLOOKUP(D9,DB!A:K,11,0),"")</f>
        <v/>
      </c>
      <c r="C9" s="144"/>
      <c r="D9" s="133"/>
      <c r="E9" s="145"/>
      <c r="F9" s="146"/>
      <c r="G9" s="147">
        <f ca="1">IFERROR(NOW()-F9,"-")</f>
        <v>45981.307943402775</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3"/>
      <c r="E10" s="145"/>
      <c r="F10" s="146"/>
      <c r="G10" s="147">
        <f ca="1">IFERROR(NOW()-F10,"-")</f>
        <v>45981.307943402775</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3"/>
      <c r="E11" s="145"/>
      <c r="F11" s="146"/>
      <c r="G11" s="147">
        <f ca="1">IFERROR(NOW()-F11,"-")</f>
        <v>45981.307943402775</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3"/>
      <c r="E12" s="145"/>
      <c r="F12" s="146"/>
      <c r="G12" s="147">
        <f ca="1">IFERROR(NOW()-F12,"-")</f>
        <v>45981.307943402775</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3"/>
      <c r="E13" s="145"/>
      <c r="F13" s="146"/>
      <c r="G13" s="147">
        <f ca="1">IFERROR(NOW()-F13,"-")</f>
        <v>45981.307943402775</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3"/>
      <c r="E14" s="145"/>
      <c r="F14" s="146"/>
      <c r="G14" s="147">
        <f ca="1">IFERROR(NOW()-F14,"-")</f>
        <v>45981.307943402775</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3"/>
      <c r="E15" s="145"/>
      <c r="F15" s="146"/>
      <c r="G15" s="147">
        <f ca="1">IFERROR(NOW()-F15,"-")</f>
        <v>45981.307943402775</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3"/>
      <c r="E16" s="145"/>
      <c r="F16" s="146"/>
      <c r="G16" s="147">
        <f ca="1">IFERROR(NOW()-F16,"-")</f>
        <v>45981.307943402775</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3"/>
      <c r="E17" s="145"/>
      <c r="F17" s="146"/>
      <c r="G17" s="147">
        <f ca="1">IFERROR(NOW()-F17,"-")</f>
        <v>45981.307943402775</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3"/>
      <c r="E18" s="145"/>
      <c r="F18" s="146"/>
      <c r="G18" s="147">
        <f ca="1">IFERROR(NOW()-F18,"-")</f>
        <v>45981.307943402775</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3"/>
      <c r="E19" s="145"/>
      <c r="F19" s="146"/>
      <c r="G19" s="147">
        <f ca="1">IFERROR(NOW()-F19,"-")</f>
        <v>45981.307943402775</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3"/>
      <c r="E20" s="145"/>
      <c r="F20" s="146"/>
      <c r="G20" s="147">
        <f ca="1">IFERROR(NOW()-F20,"-")</f>
        <v>45981.307943402775</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3"/>
      <c r="E21" s="145"/>
      <c r="F21" s="146"/>
      <c r="G21" s="147">
        <f ca="1">IFERROR(NOW()-F21,"-")</f>
        <v>45981.307943402775</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3"/>
      <c r="E22" s="145"/>
      <c r="F22" s="146"/>
      <c r="G22" s="147">
        <f ca="1">IFERROR(NOW()-F22,"-")</f>
        <v>45981.307943402775</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3"/>
      <c r="E23" s="145"/>
      <c r="F23" s="146"/>
      <c r="G23" s="147">
        <f ca="1">IFERROR(NOW()-F23,"-")</f>
        <v>45981.307943402775</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3"/>
      <c r="E24" s="145"/>
      <c r="F24" s="146"/>
      <c r="G24" s="147">
        <f ca="1">IFERROR(NOW()-F24,"-")</f>
        <v>45981.307943402775</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3"/>
      <c r="E25" s="145"/>
      <c r="F25" s="146"/>
      <c r="G25" s="147">
        <f ca="1">IFERROR(NOW()-F25,"-")</f>
        <v>45981.307943402775</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3"/>
      <c r="E26" s="145"/>
      <c r="F26" s="146"/>
      <c r="G26" s="147">
        <f ca="1">IFERROR(NOW()-F26,"-")</f>
        <v>45981.307943402775</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3"/>
      <c r="E27" s="145"/>
      <c r="F27" s="146"/>
      <c r="G27" s="147">
        <f ca="1">IFERROR(NOW()-F27,"-")</f>
        <v>45981.307943402775</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3"/>
      <c r="E28" s="145"/>
      <c r="F28" s="146"/>
      <c r="G28" s="147">
        <f ca="1">IFERROR(NOW()-F28,"-")</f>
        <v>45981.307943402775</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3"/>
      <c r="E29" s="145"/>
      <c r="F29" s="146"/>
      <c r="G29" s="147">
        <f ca="1">IFERROR(NOW()-F29,"-")</f>
        <v>45981.307943402775</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3"/>
      <c r="E30" s="145"/>
      <c r="F30" s="146"/>
      <c r="G30" s="147">
        <f ca="1">IFERROR(NOW()-F30,"-")</f>
        <v>45981.307943402775</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3"/>
      <c r="E31" s="145"/>
      <c r="F31" s="146"/>
      <c r="G31" s="147">
        <f ca="1">IFERROR(NOW()-F31,"-")</f>
        <v>45981.307943402775</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3"/>
      <c r="E32" s="145"/>
      <c r="F32" s="146"/>
      <c r="G32" s="147">
        <f ca="1">IFERROR(NOW()-F32,"-")</f>
        <v>45981.307943402775</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3"/>
      <c r="E33" s="145"/>
      <c r="F33" s="146"/>
      <c r="G33" s="147">
        <f ca="1">IFERROR(NOW()-F33,"-")</f>
        <v>45981.307943402775</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3"/>
      <c r="E34" s="145"/>
      <c r="F34" s="146"/>
      <c r="G34" s="147">
        <f ca="1">IFERROR(NOW()-F34,"-")</f>
        <v>45981.307943402775</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3"/>
      <c r="E35" s="145"/>
      <c r="F35" s="146"/>
      <c r="G35" s="147">
        <f ca="1">IFERROR(NOW()-F35,"-")</f>
        <v>45981.307943402775</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3"/>
      <c r="E36" s="145"/>
      <c r="F36" s="146"/>
      <c r="G36" s="147">
        <f ca="1">IFERROR(NOW()-F36,"-")</f>
        <v>45981.307943402775</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3"/>
      <c r="E37" s="145"/>
      <c r="F37" s="146"/>
      <c r="G37" s="147">
        <f ca="1">IFERROR(NOW()-F37,"-")</f>
        <v>45981.307943402775</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3"/>
      <c r="E38" s="145"/>
      <c r="F38" s="146"/>
      <c r="G38" s="147">
        <f ca="1">IFERROR(NOW()-F38,"-")</f>
        <v>45981.307943402775</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3"/>
      <c r="E39" s="145"/>
      <c r="F39" s="146"/>
      <c r="G39" s="147">
        <f ca="1">IFERROR(NOW()-F39,"-")</f>
        <v>45981.307943402775</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3"/>
      <c r="E40" s="145"/>
      <c r="F40" s="146"/>
      <c r="G40" s="147">
        <f ca="1">IFERROR(NOW()-F40,"-")</f>
        <v>45981.307943402775</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3"/>
      <c r="E41" s="145"/>
      <c r="F41" s="146"/>
      <c r="G41" s="147">
        <f ca="1">IFERROR(NOW()-F41,"-")</f>
        <v>45981.307943402775</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3"/>
      <c r="E42" s="145"/>
      <c r="F42" s="146"/>
      <c r="G42" s="147">
        <f ca="1">IFERROR(NOW()-F42,"-")</f>
        <v>45981.307943402775</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3"/>
      <c r="E43" s="145"/>
      <c r="F43" s="146"/>
      <c r="G43" s="147">
        <f ca="1">IFERROR(NOW()-F43,"-")</f>
        <v>45981.307943402775</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3"/>
      <c r="E44" s="145"/>
      <c r="F44" s="146"/>
      <c r="G44" s="147">
        <f ca="1">IFERROR(NOW()-F44,"-")</f>
        <v>45981.307943402775</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3"/>
      <c r="E45" s="145"/>
      <c r="F45" s="146"/>
      <c r="G45" s="147">
        <f ca="1">IFERROR(NOW()-F45,"-")</f>
        <v>45981.307943402775</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3"/>
      <c r="E46" s="145"/>
      <c r="F46" s="146"/>
      <c r="G46" s="147">
        <f ca="1">IFERROR(NOW()-F46,"-")</f>
        <v>45981.307943402775</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3"/>
      <c r="E47" s="145"/>
      <c r="F47" s="146"/>
      <c r="G47" s="147">
        <f ca="1">IFERROR(NOW()-F47,"-")</f>
        <v>45981.307943402775</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3"/>
      <c r="E48" s="145"/>
      <c r="F48" s="146"/>
      <c r="G48" s="147">
        <f ca="1">IFERROR(NOW()-F48,"-")</f>
        <v>45981.307943402775</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3"/>
      <c r="E49" s="145"/>
      <c r="F49" s="146"/>
      <c r="G49" s="147">
        <f ca="1">IFERROR(NOW()-F49,"-")</f>
        <v>45981.307943402775</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3"/>
      <c r="E50" s="145"/>
      <c r="F50" s="146"/>
      <c r="G50" s="147">
        <f ca="1">IFERROR(NOW()-F50,"-")</f>
        <v>45981.307943402775</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3"/>
      <c r="E51" s="145"/>
      <c r="F51" s="146"/>
      <c r="G51" s="147">
        <f ca="1">IFERROR(NOW()-F51,"-")</f>
        <v>45981.307943402775</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3"/>
      <c r="E52" s="145"/>
      <c r="F52" s="146"/>
      <c r="G52" s="147">
        <f ca="1">IFERROR(NOW()-F52,"-")</f>
        <v>45981.307943402775</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3"/>
      <c r="E53" s="145"/>
      <c r="F53" s="146"/>
      <c r="G53" s="147">
        <f ca="1">IFERROR(NOW()-F53,"-")</f>
        <v>45981.307943402775</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3"/>
      <c r="E54" s="145"/>
      <c r="F54" s="146"/>
      <c r="G54" s="147">
        <f ca="1">IFERROR(NOW()-F54,"-")</f>
        <v>45981.307943402775</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3"/>
      <c r="E55" s="145"/>
      <c r="F55" s="146"/>
      <c r="G55" s="147">
        <f ca="1">IFERROR(NOW()-F55,"-")</f>
        <v>45981.307943402775</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3"/>
      <c r="E56" s="145"/>
      <c r="F56" s="146"/>
      <c r="G56" s="147">
        <f ca="1">IFERROR(NOW()-F56,"-")</f>
        <v>45981.307943402775</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3"/>
      <c r="E57" s="145"/>
      <c r="F57" s="146"/>
      <c r="G57" s="147">
        <f ca="1">IFERROR(NOW()-F57,"-")</f>
        <v>45981.307943402775</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3"/>
      <c r="E58" s="145"/>
      <c r="F58" s="146"/>
      <c r="G58" s="147">
        <f ca="1">IFERROR(NOW()-F58,"-")</f>
        <v>45981.307943402775</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3"/>
      <c r="E59" s="145"/>
      <c r="F59" s="146"/>
      <c r="G59" s="147">
        <f ca="1">IFERROR(NOW()-F59,"-")</f>
        <v>45981.307943402775</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3"/>
      <c r="E60" s="145"/>
      <c r="F60" s="146"/>
      <c r="G60" s="147">
        <f ca="1">IFERROR(NOW()-F60,"-")</f>
        <v>45981.307943402775</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3"/>
      <c r="E61" s="145"/>
      <c r="F61" s="146"/>
      <c r="G61" s="147">
        <f ca="1">IFERROR(NOW()-F61,"-")</f>
        <v>45981.307943402775</v>
      </c>
      <c r="H61" s="146"/>
      <c r="I61" s="144" t="str">
        <f>IFERROR(VLOOKUP(D61,DB!A:F,6,0),"")</f>
        <v/>
      </c>
      <c r="J61" s="144" t="str">
        <f>IFERROR(VLOOKUP(D61,DB!A:G,7,0),"")</f>
        <v/>
      </c>
      <c r="K61" s="148"/>
      <c r="L61" s="149" t="str">
        <f>IFERROR(VLOOKUP(D61,DB!A:I,9,0),"")</f>
        <v/>
      </c>
    </row>
    <row r="62" spans="1:12" ht="15" customHeight="1">
      <c r="A62" s="136"/>
      <c r="B62" s="137" t="str">
        <f>IFERROR(VLOOKUP(D62,DB!A:K,11,0),"")</f>
        <v/>
      </c>
      <c r="C62" s="137"/>
      <c r="D62" s="150"/>
      <c r="E62" s="138"/>
      <c r="F62" s="139"/>
      <c r="G62" s="140">
        <f ca="1">IFERROR(NOW()-F62,"-")</f>
        <v>45981.307943402775</v>
      </c>
      <c r="H62" s="139"/>
      <c r="I62" s="137" t="str">
        <f>IFERROR(VLOOKUP(D62,DB!A:F,6,0),"")</f>
        <v/>
      </c>
      <c r="J62" s="137" t="str">
        <f>IFERROR(VLOOKUP(D62,DB!A:G,7,0),"")</f>
        <v/>
      </c>
      <c r="K62" s="141"/>
      <c r="L62" s="142" t="str">
        <f>IFERROR(VLOOKUP(D62,DB!A:I,9,0),"")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156.30810543981352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0.28062858796329238</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0.11249201388272922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c r="D6" s="18" t="s">
        <v>25987</v>
      </c>
      <c r="E6" s="84" t="s">
        <v>39021</v>
      </c>
      <c r="F6" s="103">
        <v>45981.27076388889</v>
      </c>
      <c r="G6" s="104">
        <f ca="1">IFERROR(NOW()-F6,"-")</f>
        <v>3.717951388534857E-2</v>
      </c>
      <c r="H6" s="103">
        <v>45981.211041666669</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c r="D7" s="18" t="s">
        <v>22837</v>
      </c>
      <c r="E7" s="84" t="s">
        <v>39021</v>
      </c>
      <c r="F7" s="103"/>
      <c r="G7" s="104">
        <f ca="1">IFERROR(NOW()-F7,"-")</f>
        <v>45981.307943402775</v>
      </c>
      <c r="H7" s="103"/>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45981.307943402775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45981.307943402775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45981.307943402775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45981.307943402775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45981.307943402775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45981.307943402775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45981.307943402775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45981.307943402775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45981.307943402775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45981.307943402775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45981.307943402775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45981.307943402775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45981.307943402775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45981.307943402775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45981.307943402775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45981.307943402775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45981.307943402775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45981.307943402775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45981.307943402775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45981.307943402775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45981.307943402775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45981.307943402775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45981.307943402775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45981.307943402775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45981.307943402775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45981.307943402775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45981.307943402775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45981.307943402775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45981.307943402775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45981.307943402775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45981.307943402775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45981.307943402775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45981.307943402775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45981.307943402775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45981.307943402775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45981.307943402775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45981.307943402775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45981.307943402775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45981.307943402775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45981.307943402775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45981.307943402775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45981.307943402775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45981.307943402775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45981.307943402775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45981.307943402775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45981.307943402775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45981.307943402775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45981.307943402775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45981.307943402775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45981.307943402775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45981.307943402775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45981.307943402775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45981.307943402775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45981.307943402775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45981.307943402775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45981.307943402775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45981.307943402775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45981.307943402775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45981.307943402775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45981.307943402775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45981.307943402775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45981.307943402775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45981.307943402775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45981.307943402775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45981.307943402775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45981.307943402775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45981.307943402775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45981.307943402775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45981.307943402775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45981.307943402775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45981.307943402775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45981.307943402775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45981.307943402775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45981.307943402775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45981.307943402775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45981.307943402775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45981.307943402775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45981.307943402775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45981.307943402775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45981.307943402775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45981.307943402775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45981.307943402775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45981.307943402775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45981.307943402775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45981.307943402775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45981.307943402775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45981.307943402775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45981.307943402775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45981.307943402775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45981.307943402775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45981.307943402775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45981.307943402775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45981.307943402775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45981.307943402775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45981.307943402775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45981.307943402775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45981.307943402775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45981.307943402775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45981.307943402775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45981.307943402775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45981.307943402775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45981.307943402775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45981.307943402775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45981.307943402775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45981.307943402775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45981.307943402775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45981.307943402775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45981.307943402775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45981.307943402775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45981.307943402775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45981.307943402775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45981.307943402775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45981.307943402775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45981.307943402775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45981.307943402775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45981.307943402775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45981.307943402775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45981.307943402775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45981.307943402775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45981.307943402775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45981.307943402775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45981.307943402775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45981.307943402775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45981.307943402775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45981.307943402775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45981.307943402775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45981.307943402775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45981.307943402775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45981.307943402775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45981.307943402775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45981.307943402775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45981.307943402775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45981.307943402775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45981.307943402775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45981.307943402775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45981.307943402775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45981.307943402775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45981.307943402775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45981.307943402775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45981.307943402775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45981.307943402775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45981.307943402775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45981.307943402775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45981.307943402775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45981.307943402775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45981.307943402775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45981.307943402775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45981.307943402775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45981.307943402775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45981.307943402775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45981.307943402775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45981.307943402775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45981.307943402775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45981.307943402775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45981.307943402775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45981.307943402775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45981.307943402775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45981.307943402775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45981.307943402775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45981.307943402775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45981.307943402775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45981.307943402775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45981.307943402775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45981.307943402775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45981.307943402775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45981.307943402775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45981.307943402775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45981.307943402775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45981.307943402775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45981.307943402775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45981.307943402775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45981.307943402775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45981.307943402775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45981.307943402775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45981.307943402775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45981.307943402775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45981.307943402775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45981.307943402775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45981.307943402775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45981.307943402775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45981.307943402775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45981.307943402775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45981.307943402775</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45981.307943402775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45981.307943402775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45981.307943402775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45981.307943402775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45981.307943402775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45981.307943402775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45981.307943402775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45981.307943402775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45981.307943402775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45981.307943402775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45981.307943402775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45981.307943402775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45981.307943402775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45981.307943402775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45981.307943402775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45981.307943402775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45981.307943402775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45981.307943402775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45981.307943402775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45981.307943402775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45981.307943402775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45981.307943402775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45981.307943402775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45981.307943402775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45981.307943402775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45981.307943402775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45981.307943402775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45981.307943402775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45981.307943402775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45981.307943402775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45981.307943402775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45981.307943402775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45981.307943402775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45981.307943402775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45981.307943402775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45981.307943402775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45981.307943402775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45981.307943402775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45981.307943402775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45981.307943402775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45981.307943402775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45981.307943402775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45981.307943402775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45981.307943402775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45981.307943402775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45981.307943402775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45981.307943402775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45981.307943402775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45981.307943402775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45981.307943402775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45981.307943402775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45981.307943402775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45981.307943402775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45981.307943402775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45981.307943402775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45981.307943402775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45981.307943402775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45981.307943402775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45981.307943402775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45981.307943402775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45981.307943402775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45981.307943402775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45981.307943402775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45981.307943402775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45981.307943402775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45981.307943402775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45981.307943402775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45981.307943402775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45981.307943402775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45981.307943402775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45981.307943402775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45981.307943402775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45981.307943402775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45981.307943402775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45981.307943402775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45981.307943402775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45981.307943402775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45981.307943402775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45981.307943402775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45981.307943402775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45981.307943402775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45981.307943402775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45981.307943402775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45981.307943402775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45981.307943402775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45981.307943402775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45981.307943402775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45981.307943402775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45981.307943402775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45981.307943402775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45981.307943402775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45981.307943402775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45981.307943402775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45981.307943402775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45981.307943402775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45981.307943402775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45981.307943402775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45981.307943402775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45981.307943402775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45981.307943402775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45981.307943402775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45981.307943402775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45981.307943402775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45981.307943402775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45981.307943402775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45981.307943402775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45981.307943402775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45981.307943402775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45981.307943402775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45981.307943402775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45981.307943402775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45981.307943402775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45981.307943402775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45981.307943402775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45981.307943402775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45981.307943402775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45981.307943402775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45981.307943402775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45981.307943402775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45981.307943402775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45981.307943402775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45981.307943402775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45981.307943402775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45981.307943402775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45981.307943402775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45981.307943402775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45981.307943402775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45981.307943402775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45981.307943402775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45981.307943402775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45981.307943402775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45981.307943402775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45981.307943402775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45981.307943402775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45981.307943402775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45981.307943402775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45981.307943402775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45981.307943402775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45981.307943402775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45981.307943402775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45981.307943402775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45981.307943402775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45981.307943402775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45981.307943402775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45981.307943402775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45981.307943402775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45981.307943402775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45981.307943402775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45981.307943402775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45981.307943402775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45981.307943402775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45981.307943402775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45981.307943402775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45981.307943402775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45981.307943402775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45981.307943402775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45981.307943402775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45981.307943402775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45981.307943402775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45981.307943402775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45981.307943402775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45981.307943402775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45981.307943402775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45981.307943402775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45981.307943402775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45981.307943402775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45981.307943402775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45981.307943402775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45981.307943402775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45981.307943402775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45981.307943402775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45981.307943402775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45981.307943402775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45981.307943402775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45981.307943402775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45981.307943402775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45981.307943402775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45981.307943402775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45981.307943402775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45981.307943402775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45981.307943402775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45981.307943402775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45981.307943402775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45981.307943402775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45981.307943402775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45981.307943402775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45981.307943402775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45981.307943402775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45981.307943402775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45981.307943402775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45981.307943402775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45981.307943402775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45981.307943402775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45981.307943402775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45981.307943402775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45981.307943402775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45981.307943402775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45981.307943402775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45981.307943402775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45981.307943402775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45981.307943402775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45981.307943402775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45981.307943402775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45981.307943402775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45981.307943402775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45981.307943402775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45981.307943402775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45981.307943402775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45981.307943402775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45981.307943402775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45981.307943402775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45981.307943402775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45981.307943402775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45981.307943402775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45981.307943402775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45981.307943402775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45981.307943402775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45981.307943402775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45981.307943402775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45981.307943402775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45981.307943402775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45981.307943402775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45981.307943402775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45981.307943402775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45981.307943402775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45981.307943402775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45981.307943402775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45981.307943402775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45981.307943402775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45981.307943402775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45981.307943402775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45981.307943402775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45981.307943402775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45981.307943402775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45981.307943402775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45981.307943402775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45981.307943402775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45981.307943402775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45981.307943402775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45981.307943402775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45981.307943402775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45981.307943402775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45981.307943402775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45981.307943402775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45981.307943402775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45981.307943402775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45981.307943402775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45981.307943402775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45981.307943402775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45981.307943402775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45981.307943402775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45981.307943402775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45981.307943402775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45981.307943402775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45981.307943402775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45981.307943402775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45981.307943402775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45981.307943402775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45981.307943402775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45981.307943402775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45981.307943402775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45981.307943402775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45981.307943402775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45981.307943402775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45981.307943402775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45981.307943402775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45981.307943402775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45981.307943402775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45981.307943402775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45981.307943402775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45981.307943402775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45981.307943402775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45981.307943402775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45981.307943402775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45981.307943402775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45981.307943402775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45981.307943402775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45981.307943402775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45981.307943402775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45981.307943402775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45981.307943402775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45981.307943402775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45981.307943402775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45981.307943402775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45981.307943402775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45981.307943402775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45981.307943402775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45981.307943402775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45981.307943402775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45981.307943402775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45981.307943402775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45981.307943402775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45981.307943402775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45981.307943402775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45981.307943402775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45981.307943402775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45981.307943402775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45981.307943402775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45981.307943402775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45981.307943402775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45981.307943402775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45981.307943402775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45981.307943402775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45981.307943402775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45981.307943402775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45981.307943402775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45981.307943402775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45981.307943402775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45981.307943402775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45981.307943402775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45981.307943402775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45981.307943402775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45981.307943402775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45981.307943402775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45981.307943402775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45981.307943402775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45981.307943402775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45981.307943402775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45981.307943402775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45981.307943402775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45981.307943402775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45981.307943402775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45981.307943402775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45981.307943402775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45981.307943402775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45981.307943402775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45981.307943402775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45981.307943402775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45981.307943402775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45981.307943402775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45981.307943402775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45981.307943402775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45981.307943402775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45981.307943402775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45981.307943402775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45981.307943402775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45981.307943402775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45981.307943402775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45981.307943402775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45981.307943402775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45981.307943402775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45981.307943402775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45981.307943402775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45981.307943402775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45981.307943402775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45981.307943402775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45981.307943402775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45981.307943402775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45981.307943402775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45981.307943402775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45981.307943402775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45981.307943402775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45981.307943402775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45981.307943402775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45981.307943402775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45981.307943402775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45981.307943402775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45981.307943402775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45981.307943402775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45981.307943402775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45981.307943402775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45981.307943402775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45981.307943402775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45981.307943402775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45981.307943402775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45981.307943402775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45981.307943402775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45981.307943402775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45981.307943402775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45981.307943402775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45981.307943402775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45981.307943402775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45981.307943402775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45981.307943402775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45981.307943402775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45981.307943402775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45981.307943402775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45981.307943402775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45981.307943402775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45981.307943402775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45981.307943402775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45981.307943402775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45981.307943402775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45981.307943402775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45981.307943402775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45981.307943402775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45981.307943402775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45981.307943402775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45981.307943402775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45981.307943402775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45981.307943402775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45981.307943402775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45981.307943402775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45981.307943402775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45981.307943402775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45981.307943402775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45981.307943402775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45981.307943402775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45981.307943402775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45981.307943402775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45981.307943402775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45981.307943402775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45981.307943402775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45981.307943402775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45981.307943402775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45981.307943402775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45981.307943402775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45981.307943402775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45981.307943402775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45981.307943402775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45981.307943402775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45981.307943402775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45981.307943402775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45981.307943402775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45981.307943402775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45981.307943402775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45981.307943402775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45981.307943402775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45981.307943402775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45981.307943402775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45981.307943402775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45981.307943402775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45981.307943402775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45981.307943402775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45981.307943402775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45981.307943402775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45981.307943402775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45981.307943402775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45981.307943402775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45981.307943402775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45981.307943402775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45981.307943402775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45981.307943402775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45981.307943402775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45981.307943402775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45981.307943402775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45981.307943402775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45981.307943402775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45981.307943402775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45981.307943402775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45981.307943402775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45981.307943402775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45981.307943402775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45981.307943402775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45981.307943402775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45981.307943402775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45981.307943402775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45981.307943402775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45981.307943402775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45981.307943402775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45981.307943402775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45981.307943402775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45981.307943402775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45981.307943402775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45981.307943402775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45981.307943402775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45981.307943402775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45981.307943402775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45981.307943402775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45981.307943402775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45981.307943402775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45981.307943402775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45981.307943402775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45981.307943402775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45981.307943402775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45981.307943402775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45981.307943402775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45981.307943402775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45981.307943402775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45981.307943402775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45981.307943402775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45981.307943402775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45981.307943402775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45981.307943402775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45981.307943402775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45981.307943402775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45981.307943402775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45981.307943402775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45981.307943402775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45981.307943402775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45981.307943402775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45981.307943402775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45981.307943402775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45981.307943402775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45981.307943402775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45981.307943402775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45981.307943402775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45981.307943402775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45981.307943402775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45981.307943402775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45981.307943402775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45981.307943402775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45981.307943402775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45981.307943402775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45981.307943402775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45981.307943402775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45981.307943402775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45981.307943402775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45981.307943402775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45981.307943402775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45981.307943402775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45981.307943402775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45981.307943402775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45981.307943402775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45981.307943402775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45981.307943402775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45981.307943402775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45981.307943402775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45981.307943402775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45981.307943402775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45981.307943402775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45981.307943402775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45981.307943402775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45981.307943402775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45981.307943402775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45981.307943402775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45981.307943402775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45981.307943402775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45981.307943402775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45981.307943402775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45981.307943402775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45981.307943402775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45981.307943402775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45981.307943402775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45981.307943402775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45981.307943402775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45981.307943402775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45981.307943402775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45981.307943402775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45981.307943402775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45981.307943402775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45981.307943402775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45981.307943402775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45981.307943402775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45981.307943402775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45981.307943402775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45981.307943402775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45981.307943402775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45981.307943402775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45981.307943402775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45981.307943402775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45981.307943402775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45981.307943402775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45981.307943402775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45981.307943402775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45981.307943402775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45981.307943402775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45981.307943402775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45981.307943402775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45981.307943402775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45981.307943402775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45981.307943402775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45981.307943402775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45981.307943402775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45981.307943402775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45981.307943402775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45981.307943402775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45981.307943402775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45981.307943402775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45981.307943402775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45981.307943402775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45981.307943402775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45981.307943402775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45981.307943402775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45981.307943402775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45981.307943402775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45981.307943402775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45981.307943402775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45981.307943402775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45981.307943402775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45981.307943402775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45981.307943402775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45981.307943402775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45981.307943402775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45981.307943402775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45981.307943402775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45981.307943402775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45981.307943402775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45981.307943402775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45981.307943402775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45981.307943402775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45981.307943402775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45981.307943402775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45981.307943402775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45981.307943402775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45981.307943402775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45981.307943402775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45981.307943402775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45981.307943402775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45981.307943402775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45981.307943402775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45981.307943402775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45981.307943402775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45981.307943402775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45981.307943402775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45981.307943402775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45981.307943402775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45981.307943402775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45981.307943402775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45981.307943402775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45981.307943402775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45981.307943402775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45981.307943402775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45981.307943402775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45981.307943402775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45981.307943402775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45981.307943402775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45981.307943402775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45981.307943402775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45981.307943402775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45981.307943402775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45981.307943402775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45981.307943402775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45981.307943402775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45981.307943402775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45981.307943402775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45981.307943402775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45981.307943402775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45981.307943402775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45981.307943402775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45981.307943402775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45981.307943402775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45981.307943402775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45981.307943402775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45981.307943402775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45981.307943402775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45981.307943402775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45981.307943402775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45981.307943402775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45981.307943402775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45981.307943402775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45981.307943402775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45981.307943402775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45981.307943402775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45981.307943402775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45981.307943402775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45981.307943402775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45981.307943402775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45981.307943402775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45981.307943402775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45981.307943402775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45981.307943402775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45981.307943402775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45981.307943402775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45981.307943402775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45981.307943402775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45981.307943402775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45981.307943402775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45981.307943402775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45981.307943402775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45981.307943402775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45981.307943402775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45981.307943402775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45981.307943402775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45981.307943402775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45981.307943402775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45981.307943402775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45981.307943402775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45981.307943402775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45981.307943402775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45981.307943402775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45981.307943402775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45981.307943402775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45981.307943402775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45981.307943402775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45981.307943402775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45981.307943402775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45981.307943402775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45981.307943402775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45981.307943402775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45981.307943402775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45981.307943402775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45981.307943402775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45981.307943402775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45981.307943402775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45981.307943402775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45981.307943402775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45981.307943402775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45981.307943402775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45981.307943402775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45981.307943402775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45981.307943402775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45981.307943402775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45981.307943402775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45981.307943402775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45981.307943402775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45981.307943402775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45981.307943402775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45981.307943402775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45981.307943402775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45981.307943402775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45981.307943402775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45981.307943402775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45981.307943402775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45981.307943402775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45981.307943402775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45981.307943402775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45981.307943402775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45981.307943402775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45981.307943402775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45981.307943402775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45981.307943402775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45981.307943402775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45981.307943402775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45981.307943402775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45981.307943402775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45981.307943402775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45981.307943402775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45981.307943402775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45981.307943402775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45981.307943402775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45981.307943402775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45981.307943402775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45981.307943402775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45981.307943402775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45981.307943402775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45981.307943402775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45981.307943402775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45981.307943402775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45981.307943402775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45981.307943402775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45981.307943402775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45981.307943402775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45981.307943402775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45981.307943402775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45981.307943402775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45981.307943402775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45981.307943402775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45981.307943402775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45981.307943402775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45981.307943402775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45981.307943402775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45981.307943402775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45981.307943402775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45981.307943402775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45981.307943402775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45981.307943402775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45981.307943402775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45981.307943402775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45981.307943402775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45981.307943402775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45981.307943402775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45981.307943402775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45981.307943402775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45981.307943402775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45981.307943402775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45981.307943402775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45981.307943402775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45981.307943402775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45981.307943402775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45981.307943402775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45981.307943402775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45981.307943402775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45981.307943402775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45981.307943402775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45981.307943402775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45981.307943402775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45981.307943402775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45981.307943402775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45981.307943402775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45981.307943402775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45981.307943402775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45981.307943402775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45981.307943402775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45981.307943402775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45981.307943402775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45981.307943402775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45981.307943402775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45981.307943402775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45981.307943402775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45981.307943402775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45981.307943402775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45981.307943402775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45981.307943402775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45981.307943402775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45981.307943402775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45981.307943402775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45981.307943402775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45981.307943402775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45981.307943402775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45981.307943402775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45981.307943402775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45981.307943402775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45981.307943402775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45981.307943402775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45981.307943402775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45981.307943402775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45981.307943402775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45981.307943402775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45981.307943402775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45981.307943402775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45981.307943402775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45981.307943402775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45981.307943402775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45981.307943402775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45981.307943402775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45981.307943402775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45981.307943402775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45981.307943402775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45981.307943402775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45981.307943402775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45981.307943402775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45981.307943402775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45981.307943402775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45981.307943402775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45981.307943402775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45981.307943402775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45981.307943402775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45981.307943402775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45981.307943402775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45981.307943402775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45981.307943402775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45981.307943402775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45981.307943402775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45981.307943402775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45981.307943402775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45981.307943402775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45981.307943402775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45981.307943402775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45981.307943402775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45981.307943402775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45981.307943402775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45981.307943402775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45981.307943402775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45981.307943402775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45981.307943402775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45981.307943402775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45981.307943402775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45981.307943402775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45981.307943402775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45981.307943402775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45981.307943402775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45981.307943402775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45981.307943402775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45981.307943402775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45981.307943402775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45981.307943402775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45981.307943402775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45981.307943402775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45981.307943402775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45981.307943402775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45981.307943402775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45981.307943402775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45981.307943402775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45981.307943402775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45981.307943402775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45981.307943402775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45981.307943402775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45981.307943402775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45981.307943402775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45981.307943402775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45981.307943402775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45981.307943402775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45981.307943402775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45981.307943402775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45981.307943402775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45981.307943402775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45981.307943402775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45981.307943402775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45981.307943402775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45981.307943402775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45981.307943402775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45981.307943402775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45981.307943402775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45981.307943402775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45981.307943402775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45981.307943402775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45981.307943402775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45981.307943402775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45981.307943402775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45981.307943402775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45981.307943402775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45981.307943402775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45981.307943402775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45981.307943402775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45981.307943402775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45981.307943402775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45981.307943402775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45981.307943402775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45981.307943402775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45981.307943402775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45981.307943402775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45981.307943402775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45981.307943402775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45981.307943402775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45981.307943402775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45981.307943402775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45981.307943402775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45981.307943402775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45981.307943402775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45981.307943402775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45981.307943402775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45981.307943402775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45981.307943402775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45981.307943402775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45981.307943402775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45981.307943402775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45981.307943402775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45981.307943402775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45981.307943402775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45981.307943402775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45981.307943402775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45981.307943402775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45981.307943402775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45981.307943402775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45981.307943402775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45981.307943402775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45981.307943402775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45981.307943402775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45981.307943402775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45981.307943402775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45981.307943402775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45981.307943402775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45981.307943402775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45981.307943402775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45981.307943402775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45981.307943402775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45981.307943402775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45981.307943402775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45981.307943402775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45981.307943402775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45981.307943402775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45981.307943402775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45981.307943402775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45981.307943402775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45981.307943402775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45981.307943402775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45981.307943402775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45981.307943402775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45981.307943402775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45981.307943402775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45981.307943402775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45981.307943402775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45981.307943402775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45981.307943402775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45981.307943402775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45981.307943402775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45981.307943402775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45981.307943402775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45981.307943402775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45981.307943402775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45981.307943402775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45981.307943402775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45981.307943402775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45981.307943402775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45981.307943402775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45981.307943402775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45981.307943402775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45981.307943402775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45981.307943402775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45981.307943402775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45981.307943402775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45981.307943402775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45981.307943402775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45981.307943402775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45981.307943402775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45981.307943402775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45981.307943402775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45981.307943402775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45981.307943402775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45981.307943402775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45981.307943402775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45981.307943402775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45981.307943402775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45981.307943402775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45981.307943402775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45981.307943402775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277.82722581017879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36478</v>
      </c>
      <c r="E3" s="94" t="s">
        <v>39021</v>
      </c>
      <c r="F3" s="95">
        <v>45981.158333333333</v>
      </c>
      <c r="G3" s="96">
        <f t="shared" ref="G3:G47" ca="1" si="0">IFERROR(NOW()-F3,"")</f>
        <v>0.14961006944213295</v>
      </c>
      <c r="H3" s="95">
        <v>45981.152881944443</v>
      </c>
      <c r="I3" s="113" t="str">
        <f>IFERROR(VLOOKUP(D3,DB!A:F,6,0),"")</f>
        <v>Generator-SG</v>
      </c>
      <c r="J3" s="113" t="str">
        <f>IFERROR(VLOOKUP(D3,DB!A:G,7,0),"")</f>
        <v>Dead</v>
      </c>
      <c r="K3" s="97" t="s">
        <v>39119</v>
      </c>
      <c r="L3" s="91" t="str">
        <f>IFERROR(VLOOKUP(D3,DB!A:I,9,0),"")</f>
        <v>Latis</v>
      </c>
    </row>
    <row r="4" spans="1:16" ht="15" customHeight="1">
      <c r="A4" s="113"/>
      <c r="B4" s="113" t="str">
        <f>IFERROR(VLOOKUP(D4,DB!A:K,11,0),"")</f>
        <v/>
      </c>
      <c r="C4" s="93"/>
      <c r="D4" s="91"/>
      <c r="E4" s="94"/>
      <c r="F4" s="95"/>
      <c r="G4" s="96">
        <f t="shared" ca="1" si="0"/>
        <v>45981.307943402775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45981.307943402775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45981.307943402775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45981.307943402775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45981.307943402775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45981.307943402775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45981.307943402775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45981.307943402775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45981.307943402775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45981.307943402775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45981.307943402775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45981.307943402775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45981.307943402775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45981.307943402775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45981.307943402775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45981.307943402775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45981.307943402775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45981.307943402775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45981.307943402775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45981.307943402775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45981.307943402775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45981.307943402775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45981.307943402775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45981.307943402775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45981.307943402775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45981.307943402775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45981.307943402775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45981.307943402775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45981.307943402775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45981.307943402775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45981.307943402775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45981.307943402775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45981.307943402775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45981.307943402775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45981.307943402775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45981.307943402775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45981.307943402775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45981.307943402775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45981.307943402775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45981.307943402775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45981.307943402775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45981.307943402775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45981.307943402775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45981.307943402775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45981.307943402775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45981.307943402775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45981.307943402775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45981.307943402775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45981.307943402775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45981.307943402775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45981.307943402775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45981.307943402775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45981.307943402775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45981.307943402775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45981.307943402775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45981.307943402775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45981.307943402775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45981.307943402775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45981.307943402775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45981.307943402775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45981.307943402775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45981.307943402775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45981.307943402775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45981.307943402775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45981.307943402775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45981.307943402775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45981.307943402775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45981.307943402775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45981.307943402775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45981.307943402775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45981.307943402775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45981.307943402775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45981.307943402775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45981.307943402775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45981.307943402775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45981.307943402775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45981.307943402775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45981.307943402775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45981.307943402775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45981.307943402775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45981.307943402775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45981.307943402775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45981.307943402775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45981.307943402775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45981.307943402775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45981.307943402775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45981.307943402775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45981.307943402775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45981.307943402775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45981.307943402775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45981.307943402775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45981.307943402775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45981.307943402775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45981.307943402775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45981.307943402775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45981.307943402775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45981.307943402775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45981.307943402775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45981.307943402775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45981.307943402775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45981.307943402775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45981.307943402775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45981.307943402775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45981.307943402775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45981.307943402775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45981.307943402775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45981.307943402775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45981.307943402775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45981.307943402775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45981.307943402775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45981.307943402775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45981.307943402775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45981.307943402775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45981.307943402775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45981.307943402775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45981.307943402775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45981.307943402775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45981.307943402775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45981.307943402775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45981.307943402775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45981.307943402775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45981.307943402775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45981.307943402775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45981.307943402775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45981.307943402775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45981.307943402775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45981.307943402775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45981.307943402775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45981.307943402775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45981.307943402775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45981.307943402775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45981.307943402775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45981.307943402775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45981.307943402775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45981.307943402775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45981.307943402775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45981.307943402775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45981.307943402775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45981.307943402775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45981.307943402775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45981.307943402775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45981.307943402775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45981.307943402775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45981.307943402775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45981.307943402775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45981.307943402775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45981.307943402775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45981.307943402775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45981.307943402775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45981.307943402775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45981.307943402775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45981.307943402775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45981.307943402775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45981.307943402775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45981.307943402775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45981.307943402775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45981.307943402775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45981.307943402775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45981.307943402775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45981.307943402775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45981.307943402775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45981.307943402775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45981.307943402775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45981.307943402775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45981.307943402775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45981.307943402775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45981.307943402775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45981.307943402775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45981.307943402775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45981.307943402775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45981.307943402775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45981.307943402775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45981.307943402775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45981.307943402775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45981.307943402775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45981.307943402775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45981.307943402775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45981.307943402775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45981.307943402775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45981.307943402775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45981.307943402775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45981.307943402775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45981.307943402775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45981.307943402775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45981.307943402775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45981.307943402775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45981.307943402775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45981.307943402775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45981.307943402775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45981.307943402775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45981.307943402775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45981.307943402775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45981.307943402775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45981.307943402775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45981.307943402775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45981.307943402775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45981.307943402775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45981.307943402775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45981.307943402775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45981.307943402775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45981.307943402775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45981.307943402775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45981.307943402775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45981.307943402775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45981.307943402775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45981.307943402775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45981.307943402775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45981.307943402775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45981.307943402775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45981.307943402775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45981.307943402775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45981.307943402775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45981.307943402775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45981.307943402775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45981.307943402775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45981.307943402775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45981.307943402775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45981.307943402775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45981.307943402775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45981.307943402775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45981.307943402775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45981.307943402775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45981.307943402775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45981.307943402775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45981.307943402775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45981.307943402775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45981.307943402775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45981.307943402775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45981.307943402775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45981.307943402775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45981.307943402775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45981.307943402775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45981.307943402775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45981.307943402775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45981.307943402775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45981.307943402775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45981.307943402775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45981.307943402775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45981.307943402775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45981.307943402775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45981.307943402775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45981.307943402775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45981.307943402775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45981.307943402775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45981.307943402775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45981.307943402775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45981.307943402775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45981.307943402775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45981.307943402775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45981.307943402775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45981.307943402775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45981.307943402775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45981.307943402775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45981.307943402775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45981.307943402775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45981.307943402775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45981.307943402775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45981.307943402775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45981.307943402775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45981.307943402775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45981.307943402775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45981.307943402775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45981.307943402775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45981.307943402775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45981.307943402775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45981.307943402775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45981.307943402775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45981.307943402775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45981.307943402775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45981.307943402775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45981.307943402775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45981.307943402775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45981.307943402775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45981.307943402775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45981.307943402775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45981.307943402775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45981.307943402775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45981.307943402775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45981.307943402775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45981.307943402775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45981.307943402775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45981.307943402775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45981.307943402775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45981.307943402775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45981.307943402775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45981.307943402775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45981.307943402775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45981.307943402775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45981.307943402775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45981.307943402775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45981.307943402775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45981.307943402775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45981.307943402775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45981.307943402775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45981.307943402775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45981.307943402775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45981.307943402775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45981.307943402775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45981.307943402775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45981.307943402775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45981.307943402775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45981.307943402775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45981.307943402775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45981.307943402775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45981.307943402775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45981.307943402775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45981.307943402775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45981.307943402775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45981.307943402775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45981.307943402775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45981.307943402775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45981.307943402775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45981.307943402775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45981.307943402775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45981.307943402775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45981.307943402775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45981.307943402775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45981.307943402775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45981.307943402775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45981.307943402775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45981.307943402775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45981.307943402775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45981.307943402775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45981.307943402775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45981.307943402775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45981.307943402775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45981.307943402775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45981.307943402775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45981.307943402775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45981.307943402775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45981.307943402775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45981.307943402775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45981.307943402775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45981.307943402775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45981.307943402775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45981.307943402775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45981.307943402775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45981.307943402775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45981.307943402775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45981.307943402775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45981.307943402775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45981.307943402775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45981.307943402775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45981.307943402775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45981.307943402775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45981.307943402775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45981.307943402775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45981.307943402775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45981.307943402775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45981.307943402775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45981.307943402775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45981.307943402775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45981.307943402775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45981.307943402775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45981.307943402775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45981.307943402775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45981.307943402775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45981.307943402775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45981.307943402775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45981.307943402775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45981.307943402775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45981.307943402775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45981.307943402775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45981.307943402775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45981.307943402775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45981.307943402775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45981.307943402775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45981.307943402775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45981.307943402775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45981.307943402775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45981.307943402775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45981.307943402775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45981.307943402775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45981.307943402775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45981.307943402775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45981.307943402775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45981.307943402775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45981.307943402775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45981.307943402775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45981.307943402775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45981.307943402775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45981.307943402775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45981.307943402775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45981.307943402775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45981.307943402775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45981.307943402775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45981.307943402775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45981.307943402775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45981.307943402775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45981.307943402775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45981.307943402775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45981.307943402775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45981.307943402775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45981.307943402775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45981.307943402775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45981.307943402775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45981.307943402775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45981.307943402775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45981.307943402775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45981.307943402775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45981.307943402775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45981.307943402775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45981.307943402775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45981.307943402775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45981.307943402775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45981.307943402775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45981.307943402775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45981.307943402775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45981.307943402775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45981.307943402775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45981.307943402775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45981.307943402775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45981.307943402775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45981.307943402775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45981.307943402775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45981.307943402775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45981.307943402775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45981.307943402775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45981.307943402775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45981.307943402775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45981.307943402775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45981.307943402775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45981.307943402775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45981.307943402775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45981.307943402775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45981.307943402775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45981.307943402775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45981.307943402775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45981.307943402775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45981.307943402775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45981.307943402775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45981.307943402775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45981.307943402775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45981.307943402775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45981.307943402775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45981.307943402775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45981.307943402775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45981.307943402775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45981.307943402775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45981.307943402775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45981.307943402775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45981.307943402775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45981.307943402775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45981.307943402775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45981.307943402775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45981.307943402775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45981.307943402775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45981.307943402775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45981.307943402775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45981.307943402775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45981.307943402775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45981.307943402775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45981.307943402775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45981.307943402775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45981.307943402775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45981.307943402775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45981.307943402775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45981.307943402775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45981.307943402775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45981.307943402775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45981.307943402775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45981.307943402775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45981.307943402775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45981.307943402775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45981.307943402775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45981.307943402775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45981.307943402775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45981.307943402775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45981.307943402775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45981.307943402775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45981.307943402775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45981.307943402775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45981.307943402775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45981.307943402775</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89.47588321758667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55.119066087958345</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32.646832291662577</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3.7931401620371616</v>
      </c>
      <c r="H5" s="128">
        <v>45977.468807870369</v>
      </c>
      <c r="I5" s="109" t="str">
        <f>IFERROR(VLOOKUP(D5,DB!A:F,6,0),"")</f>
        <v>SCECO</v>
      </c>
      <c r="J5" s="109" t="str">
        <f>IFERROR(VLOOKUP(D5,DB!A:G,7,0),"")</f>
        <v>Weak</v>
      </c>
      <c r="K5" s="109" t="s">
        <v>39127</v>
      </c>
      <c r="L5" s="109" t="str">
        <f>IFERROR(VLOOKUP(D5,DB!A:I,9,0),"")</f>
        <v>Latis</v>
      </c>
    </row>
    <row r="6" spans="1:13">
      <c r="A6" s="109" t="s">
        <v>39128</v>
      </c>
      <c r="B6" s="109" t="str">
        <f>IFERROR(VLOOKUP(D6,DB!A:K,11,0),"")</f>
        <v>R5</v>
      </c>
      <c r="C6" s="109">
        <v>2</v>
      </c>
      <c r="D6" s="109" t="s">
        <v>34518</v>
      </c>
      <c r="E6" s="109" t="s">
        <v>39021</v>
      </c>
      <c r="F6" s="128">
        <v>45981.284189814818</v>
      </c>
      <c r="G6" s="111">
        <f ca="1">IFERROR(NOW()-F6,"")</f>
        <v>2.3753587956889533E-2</v>
      </c>
      <c r="H6" s="128">
        <v>45981.277175925927</v>
      </c>
      <c r="I6" s="109" t="str">
        <f>IFERROR(VLOOKUP(D6,DB!A:F,6,0),"")</f>
        <v>Generator-SG</v>
      </c>
      <c r="J6" s="109" t="str">
        <f>IFERROR(VLOOKUP(D6,DB!A:G,7,0),"")</f>
        <v>Dead</v>
      </c>
      <c r="K6" s="109" t="s">
        <v>39129</v>
      </c>
      <c r="L6" s="109" t="str">
        <f>IFERROR(VLOOKUP(D6,DB!A:I,9,0),"")</f>
        <v>Latis</v>
      </c>
    </row>
    <row r="7" spans="1:13">
      <c r="A7" s="109"/>
      <c r="B7" s="109" t="str">
        <f>IFERROR(VLOOKUP(D7,DB!A:K,11,0),"")</f>
        <v/>
      </c>
      <c r="C7" s="109"/>
      <c r="D7" s="135"/>
      <c r="E7" s="109"/>
      <c r="F7" s="109"/>
      <c r="G7" s="111">
        <f ca="1">IFERROR(NOW()-F7,"")</f>
        <v>45981.307943402775</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45981.307943402775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45981.307943402775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45981.307943402775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45981.307943402775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45981.307943402775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45981.307943402775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45981.307943402775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45981.307943402775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45981.307943402775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45981.307943402775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45981.307943402775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45981.307943402775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45981.307943402775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45981.307943402775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45981.307943402775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45981.307943402775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45981.307943402775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45981.307943402775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45981.307943402775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45981.307943402775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45981.307943402775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45981.307943402775</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45981.307943402775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45981.307943402775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45981.307943402775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45981.307943402775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45981.307943402775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45981.307943402775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45981.307943402775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45981.307943402775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45981.307943402775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45981.307943402775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45981.307943402775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45981.307943402775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45981.307943402775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45981.307943402775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45981.307943402775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45981.307943402775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45981.307943402775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45981.307943402775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45981.307943402775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45981.307943402775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45981.307943402775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45981.307943402775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45981.307943402775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45981.307943402775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45981.307943402775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45981.307943402775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45981.307943402775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45981.307943402775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45981.307943402775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45981.307943402775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45981.307943402775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45981.307943402775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45981.307943402775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45981.307943402775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45981.307943402775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45981.307943402775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45981.307943402775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45981.307943402775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45981.307943402775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45981.307943402775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45981.307943402775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45981.307943402775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45981.307943402775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45981.307943402775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45981.307943402775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45981.307943402775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45981.307943402775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45981.307943402775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45981.307943402775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45981.307943402775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45981.307943402775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45981.307943402775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45981.307943402775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45981.307943402775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45981.307943402775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45981.307943402775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45981.307943402775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45981.307943402775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45981.307943402775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45981.307943402775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45981.307943402775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45981.307943402775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45981.307943402775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45981.307943402775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45981.307943402775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45981.307943402775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45981.307943402775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45981.307943402775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45981.307943402775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45981.307943402775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45981.307943402775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45981.307943402775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45981.307943402775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45981.307943402775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45981.307943402775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45981.307943402775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45981.307943402775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45981.307943402775</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45981.307943402775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45981.307943402775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45981.307943402775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45981.307943402775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45981.307943402775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45981.307943402775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45981.307943402775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45981.307943402775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45981.307943402775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45981.307943402775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45981.307943402775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45981.307943402775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45981.307943402775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45981.307943402775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45981.307943402775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45981.307943402775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45981.307943402775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45981.307943402775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45981.307943402775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45981.307943402775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45981.307943402775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45981.307943402775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45981.307943402775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45981.307943402775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45981.307943402775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45981.307943402775</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45981.307943402775</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45981.307943402775</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tabSelected="1" workbookViewId="0">
      <selection activeCell="A3" sqref="A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38070</v>
      </c>
      <c r="E2" s="109" t="s">
        <v>39021</v>
      </c>
      <c r="F2" s="121">
        <v>45981.297442129631</v>
      </c>
      <c r="G2" s="104">
        <f t="shared" ref="G2:G17" ca="1" si="0">IFERROR(NOW()-F2,"-")</f>
        <v>1.0501273143745493E-2</v>
      </c>
      <c r="H2" s="121">
        <v>45981.291527777779</v>
      </c>
      <c r="I2" s="119" t="str">
        <f>IFERROR(VLOOKUP(D2,DB!A:F,6,0),"")</f>
        <v>SCECO</v>
      </c>
      <c r="J2" s="119" t="str">
        <f>IFERROR(VLOOKUP(D2,DB!A:G,7,0),"")</f>
        <v>No BB Shifted</v>
      </c>
      <c r="K2" s="122" t="s">
        <v>39131</v>
      </c>
      <c r="L2" s="123" t="str">
        <f>IFERROR(VLOOKUP(D2,DB!A:I,9,0),"")</f>
        <v>Latis</v>
      </c>
    </row>
    <row r="3" spans="1:16382" ht="31.5" customHeight="1">
      <c r="A3" s="118"/>
      <c r="B3" s="119" t="str">
        <f>IFERROR(VLOOKUP(D3,DB!A:K,11,0),"")</f>
        <v/>
      </c>
      <c r="C3" s="120"/>
      <c r="D3" s="119"/>
      <c r="E3" s="109"/>
      <c r="F3" s="121"/>
      <c r="G3" s="104">
        <f t="shared" ca="1" si="0"/>
        <v>45981.307943402775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45981.307943402775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45981.307943402775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45981.307943402775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45981.307943402775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45981.307943402775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45981.307943402775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45981.307943402775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45981.307943402775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45981.307943402775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45981.307943402775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45981.307943402775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45981.307943402775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45981.307943402775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45981.307943402775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45981.307943402775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45981.307943402775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45981.307943402775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45981.307943402775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45981.307943402775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45981.307943402775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45981.307943402775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45981.307943402775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45981.307943402775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45981.307943402775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45981.307943402775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45981.307943402775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45981.307943402775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45981.307943402775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45981.307943402775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45981.307943402775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45981.307943402775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45981.307943402775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45981.307943402775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45981.307943402775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45981.307943402775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45981.307943402775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45981.307943402775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45981.307943402775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45981.307943402775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45981.307943402775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45981.307943402775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45981.307943402775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45981.307943402775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45981.307943402775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45981.307943402775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45981.307943402775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45981.307943402775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45981.307943402775</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